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996" activeTab="0"/>
  </bookViews>
  <sheets>
    <sheet name="PERMEABILITYs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<sst xmlns="http://schemas.openxmlformats.org/spreadsheetml/2006/main" count="17" uniqueCount="17">
  <si>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Sw</t>
  </si>
  <si>
    <t>Krw</t>
  </si>
  <si>
    <t>Kro</t>
  </si>
  <si>
    <t>KrwX</t>
  </si>
  <si>
    <t>KroX</t>
  </si>
  <si>
    <t>Total water saturation (%)</t>
  </si>
  <si>
    <t>Irreducible water saturation (%)</t>
  </si>
  <si>
    <t>Irreducible water saturation cut-off (%)</t>
  </si>
  <si>
    <t xml:space="preserve">Relative water permeability - Jones model </t>
  </si>
  <si>
    <t xml:space="preserve">Relative oil permeability - Jones model </t>
  </si>
  <si>
    <t>Effective porosity (%)</t>
  </si>
  <si>
    <t>Absolute permeability - Tixier model (mD)</t>
  </si>
  <si>
    <t>Absolute permeability - Timur model (mD)</t>
  </si>
  <si>
    <t>Absolute permeability - Coates model (mD)</t>
  </si>
  <si>
    <t>Effective water permeability - Coates-Jones model (mD)</t>
  </si>
  <si>
    <t>Effective oil permeability - Coates-Jones model (mD)</t>
  </si>
  <si>
    <t>designed by: S. Martinovic, April 23. 2004., N. Sad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</si>
</sst>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5"/>
      <name val="Arial"/>
      <family val="0"/>
    </font>
    <font>
      <sz val="11"/>
      <name val="Arial"/>
      <family val="2"/>
    </font>
    <font>
      <sz val="5"/>
      <name val="Arial"/>
      <family val="0"/>
    </font>
    <font>
      <sz val="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lightTrellis"/>
    </fill>
    <fill>
      <patternFill patternType="lightTrellis">
        <bgColor indexed="9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2" fontId="1" fillId="2" borderId="4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1" fontId="4" fillId="4" borderId="4" xfId="0" applyNumberFormat="1" applyFont="1" applyFill="1" applyBorder="1" applyAlignment="1" applyProtection="1">
      <alignment/>
      <protection locked="0"/>
    </xf>
    <xf numFmtId="2" fontId="0" fillId="5" borderId="0" xfId="0" applyNumberForma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1" fontId="0" fillId="5" borderId="0" xfId="0" applyNumberFormat="1" applyFill="1" applyAlignment="1" applyProtection="1">
      <alignment/>
      <protection hidden="1"/>
    </xf>
    <xf numFmtId="2" fontId="0" fillId="6" borderId="0" xfId="0" applyNumberFormat="1" applyFill="1" applyBorder="1" applyAlignment="1" applyProtection="1">
      <alignment horizontal="right"/>
      <protection hidden="1"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64" fontId="1" fillId="7" borderId="4" xfId="0" applyNumberFormat="1" applyFont="1" applyFill="1" applyBorder="1" applyAlignment="1">
      <alignment/>
    </xf>
    <xf numFmtId="0" fontId="1" fillId="5" borderId="0" xfId="0" applyFont="1" applyFill="1" applyAlignment="1">
      <alignment/>
    </xf>
    <xf numFmtId="0" fontId="6" fillId="5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Relative permeability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PERMEABILITYsm!$B$20:$B$120</c:f>
              <c:numCache>
                <c:ptCount val="101"/>
                <c:pt idx="0">
                  <c:v>0.001</c:v>
                </c:pt>
                <c:pt idx="1">
                  <c:v>0.011</c:v>
                </c:pt>
                <c:pt idx="2">
                  <c:v>0.020999999999999998</c:v>
                </c:pt>
                <c:pt idx="3">
                  <c:v>0.031</c:v>
                </c:pt>
                <c:pt idx="4">
                  <c:v>0.041</c:v>
                </c:pt>
                <c:pt idx="5">
                  <c:v>0.051000000000000004</c:v>
                </c:pt>
                <c:pt idx="6">
                  <c:v>0.061000000000000006</c:v>
                </c:pt>
                <c:pt idx="7">
                  <c:v>0.07100000000000001</c:v>
                </c:pt>
                <c:pt idx="8">
                  <c:v>0.081</c:v>
                </c:pt>
                <c:pt idx="9">
                  <c:v>0.091</c:v>
                </c:pt>
                <c:pt idx="10">
                  <c:v>0.10099999999999999</c:v>
                </c:pt>
                <c:pt idx="11">
                  <c:v>0.11099999999999999</c:v>
                </c:pt>
                <c:pt idx="12">
                  <c:v>0.12099999999999998</c:v>
                </c:pt>
                <c:pt idx="13">
                  <c:v>0.13099999999999998</c:v>
                </c:pt>
                <c:pt idx="14">
                  <c:v>0.141</c:v>
                </c:pt>
                <c:pt idx="15">
                  <c:v>0.151</c:v>
                </c:pt>
                <c:pt idx="16">
                  <c:v>0.161</c:v>
                </c:pt>
                <c:pt idx="17">
                  <c:v>0.171</c:v>
                </c:pt>
                <c:pt idx="18">
                  <c:v>0.18100000000000002</c:v>
                </c:pt>
                <c:pt idx="19">
                  <c:v>0.19100000000000003</c:v>
                </c:pt>
                <c:pt idx="20">
                  <c:v>0.20100000000000004</c:v>
                </c:pt>
                <c:pt idx="21">
                  <c:v>0.21100000000000005</c:v>
                </c:pt>
                <c:pt idx="22">
                  <c:v>0.22100000000000006</c:v>
                </c:pt>
                <c:pt idx="23">
                  <c:v>0.23100000000000007</c:v>
                </c:pt>
                <c:pt idx="24">
                  <c:v>0.24100000000000008</c:v>
                </c:pt>
                <c:pt idx="25">
                  <c:v>0.25100000000000006</c:v>
                </c:pt>
                <c:pt idx="26">
                  <c:v>0.26100000000000007</c:v>
                </c:pt>
                <c:pt idx="27">
                  <c:v>0.2710000000000001</c:v>
                </c:pt>
                <c:pt idx="28">
                  <c:v>0.2810000000000001</c:v>
                </c:pt>
                <c:pt idx="29">
                  <c:v>0.2910000000000001</c:v>
                </c:pt>
                <c:pt idx="30">
                  <c:v>0.3010000000000001</c:v>
                </c:pt>
                <c:pt idx="31">
                  <c:v>0.3110000000000001</c:v>
                </c:pt>
                <c:pt idx="32">
                  <c:v>0.3210000000000001</c:v>
                </c:pt>
                <c:pt idx="33">
                  <c:v>0.3310000000000001</c:v>
                </c:pt>
                <c:pt idx="34">
                  <c:v>0.34100000000000014</c:v>
                </c:pt>
                <c:pt idx="35">
                  <c:v>0.35100000000000015</c:v>
                </c:pt>
                <c:pt idx="36">
                  <c:v>0.36100000000000015</c:v>
                </c:pt>
                <c:pt idx="37">
                  <c:v>0.37100000000000016</c:v>
                </c:pt>
                <c:pt idx="38">
                  <c:v>0.38100000000000017</c:v>
                </c:pt>
                <c:pt idx="39">
                  <c:v>0.3910000000000002</c:v>
                </c:pt>
                <c:pt idx="40">
                  <c:v>0.4010000000000002</c:v>
                </c:pt>
                <c:pt idx="41">
                  <c:v>0.4110000000000002</c:v>
                </c:pt>
                <c:pt idx="42">
                  <c:v>0.4210000000000002</c:v>
                </c:pt>
                <c:pt idx="43">
                  <c:v>0.4310000000000002</c:v>
                </c:pt>
                <c:pt idx="44">
                  <c:v>0.4410000000000002</c:v>
                </c:pt>
                <c:pt idx="45">
                  <c:v>0.45100000000000023</c:v>
                </c:pt>
                <c:pt idx="46">
                  <c:v>0.46100000000000024</c:v>
                </c:pt>
                <c:pt idx="47">
                  <c:v>0.47100000000000025</c:v>
                </c:pt>
                <c:pt idx="48">
                  <c:v>0.48100000000000026</c:v>
                </c:pt>
                <c:pt idx="49">
                  <c:v>0.49100000000000027</c:v>
                </c:pt>
                <c:pt idx="50">
                  <c:v>0.5010000000000002</c:v>
                </c:pt>
                <c:pt idx="51">
                  <c:v>0.5110000000000002</c:v>
                </c:pt>
                <c:pt idx="52">
                  <c:v>0.5210000000000002</c:v>
                </c:pt>
                <c:pt idx="53">
                  <c:v>0.5310000000000002</c:v>
                </c:pt>
                <c:pt idx="54">
                  <c:v>0.5410000000000003</c:v>
                </c:pt>
                <c:pt idx="55">
                  <c:v>0.5510000000000003</c:v>
                </c:pt>
                <c:pt idx="56">
                  <c:v>0.5610000000000003</c:v>
                </c:pt>
                <c:pt idx="57">
                  <c:v>0.5710000000000003</c:v>
                </c:pt>
                <c:pt idx="58">
                  <c:v>0.5810000000000003</c:v>
                </c:pt>
                <c:pt idx="59">
                  <c:v>0.5910000000000003</c:v>
                </c:pt>
                <c:pt idx="60">
                  <c:v>0.6010000000000003</c:v>
                </c:pt>
                <c:pt idx="61">
                  <c:v>0.6110000000000003</c:v>
                </c:pt>
                <c:pt idx="62">
                  <c:v>0.6210000000000003</c:v>
                </c:pt>
                <c:pt idx="63">
                  <c:v>0.6310000000000003</c:v>
                </c:pt>
                <c:pt idx="64">
                  <c:v>0.6410000000000003</c:v>
                </c:pt>
                <c:pt idx="65">
                  <c:v>0.6510000000000004</c:v>
                </c:pt>
                <c:pt idx="66">
                  <c:v>0.6610000000000004</c:v>
                </c:pt>
                <c:pt idx="67">
                  <c:v>0.6710000000000004</c:v>
                </c:pt>
                <c:pt idx="68">
                  <c:v>0.6810000000000004</c:v>
                </c:pt>
                <c:pt idx="69">
                  <c:v>0.6910000000000004</c:v>
                </c:pt>
                <c:pt idx="70">
                  <c:v>0.7010000000000004</c:v>
                </c:pt>
                <c:pt idx="71">
                  <c:v>0.7110000000000004</c:v>
                </c:pt>
                <c:pt idx="72">
                  <c:v>0.7210000000000004</c:v>
                </c:pt>
                <c:pt idx="73">
                  <c:v>0.7310000000000004</c:v>
                </c:pt>
                <c:pt idx="74">
                  <c:v>0.7410000000000004</c:v>
                </c:pt>
                <c:pt idx="75">
                  <c:v>0.7510000000000004</c:v>
                </c:pt>
                <c:pt idx="76">
                  <c:v>0.7610000000000005</c:v>
                </c:pt>
                <c:pt idx="77">
                  <c:v>0.7710000000000005</c:v>
                </c:pt>
                <c:pt idx="78">
                  <c:v>0.7810000000000005</c:v>
                </c:pt>
                <c:pt idx="79">
                  <c:v>0.7910000000000005</c:v>
                </c:pt>
                <c:pt idx="80">
                  <c:v>0.8010000000000005</c:v>
                </c:pt>
                <c:pt idx="81">
                  <c:v>0.8110000000000005</c:v>
                </c:pt>
                <c:pt idx="82">
                  <c:v>0.8210000000000005</c:v>
                </c:pt>
                <c:pt idx="83">
                  <c:v>0.8310000000000005</c:v>
                </c:pt>
                <c:pt idx="84">
                  <c:v>0.8410000000000005</c:v>
                </c:pt>
                <c:pt idx="85">
                  <c:v>0.8510000000000005</c:v>
                </c:pt>
                <c:pt idx="86">
                  <c:v>0.8610000000000005</c:v>
                </c:pt>
                <c:pt idx="87">
                  <c:v>0.8710000000000006</c:v>
                </c:pt>
                <c:pt idx="88">
                  <c:v>0.8810000000000006</c:v>
                </c:pt>
                <c:pt idx="89">
                  <c:v>0.8910000000000006</c:v>
                </c:pt>
                <c:pt idx="90">
                  <c:v>0.9010000000000006</c:v>
                </c:pt>
                <c:pt idx="91">
                  <c:v>0.9110000000000006</c:v>
                </c:pt>
                <c:pt idx="92">
                  <c:v>0.9210000000000006</c:v>
                </c:pt>
                <c:pt idx="93">
                  <c:v>0.9310000000000006</c:v>
                </c:pt>
                <c:pt idx="94">
                  <c:v>0.9410000000000006</c:v>
                </c:pt>
                <c:pt idx="95">
                  <c:v>0.9510000000000006</c:v>
                </c:pt>
                <c:pt idx="96">
                  <c:v>0.9610000000000006</c:v>
                </c:pt>
                <c:pt idx="97">
                  <c:v>0.9710000000000006</c:v>
                </c:pt>
                <c:pt idx="98">
                  <c:v>0.9810000000000006</c:v>
                </c:pt>
                <c:pt idx="99">
                  <c:v>0.9910000000000007</c:v>
                </c:pt>
                <c:pt idx="100">
                  <c:v>0.999</c:v>
                </c:pt>
              </c:numCache>
            </c:numRef>
          </c:xVal>
          <c:yVal>
            <c:numRef>
              <c:f>PERMEABILITYsm!$D$20:$D$120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1.953125000000168E-09</c:v>
                </c:pt>
                <c:pt idx="21">
                  <c:v>2.5996093750000266E-06</c:v>
                </c:pt>
                <c:pt idx="22">
                  <c:v>1.808789062500012E-05</c:v>
                </c:pt>
                <c:pt idx="23">
                  <c:v>5.818554687500031E-05</c:v>
                </c:pt>
                <c:pt idx="24">
                  <c:v>0.00013461132812500064</c:v>
                </c:pt>
                <c:pt idx="25">
                  <c:v>0.0002590839843750007</c:v>
                </c:pt>
                <c:pt idx="26">
                  <c:v>0.00044332226562500117</c:v>
                </c:pt>
                <c:pt idx="27">
                  <c:v>0.0006990449218750018</c:v>
                </c:pt>
                <c:pt idx="28">
                  <c:v>0.0010379707031250027</c:v>
                </c:pt>
                <c:pt idx="29">
                  <c:v>0.0014718183593750039</c:v>
                </c:pt>
                <c:pt idx="30">
                  <c:v>0.0020123066406250055</c:v>
                </c:pt>
                <c:pt idx="31">
                  <c:v>0.002671154296875007</c:v>
                </c:pt>
                <c:pt idx="32">
                  <c:v>0.0034600800781250094</c:v>
                </c:pt>
                <c:pt idx="33">
                  <c:v>0.004390802734375011</c:v>
                </c:pt>
                <c:pt idx="34">
                  <c:v>0.005475041015625014</c:v>
                </c:pt>
                <c:pt idx="35">
                  <c:v>0.006724513671875018</c:v>
                </c:pt>
                <c:pt idx="36">
                  <c:v>0.008150939453125021</c:v>
                </c:pt>
                <c:pt idx="37">
                  <c:v>0.009766037109375025</c:v>
                </c:pt>
                <c:pt idx="38">
                  <c:v>0.011581525390625031</c:v>
                </c:pt>
                <c:pt idx="39">
                  <c:v>0.013609123046875036</c:v>
                </c:pt>
                <c:pt idx="40">
                  <c:v>0.015860548828125036</c:v>
                </c:pt>
                <c:pt idx="41">
                  <c:v>0.018347521484375042</c:v>
                </c:pt>
                <c:pt idx="42">
                  <c:v>0.02108175976562505</c:v>
                </c:pt>
                <c:pt idx="43">
                  <c:v>0.024074982421875054</c:v>
                </c:pt>
                <c:pt idx="44">
                  <c:v>0.027338908203125067</c:v>
                </c:pt>
                <c:pt idx="45">
                  <c:v>0.030885255859375075</c:v>
                </c:pt>
                <c:pt idx="46">
                  <c:v>0.034725744140625084</c:v>
                </c:pt>
                <c:pt idx="47">
                  <c:v>0.03887209179687509</c:v>
                </c:pt>
                <c:pt idx="48">
                  <c:v>0.04333601757812511</c:v>
                </c:pt>
                <c:pt idx="49">
                  <c:v>0.04812924023437512</c:v>
                </c:pt>
                <c:pt idx="50">
                  <c:v>0.05326347851562511</c:v>
                </c:pt>
                <c:pt idx="51">
                  <c:v>0.05875045117187512</c:v>
                </c:pt>
                <c:pt idx="52">
                  <c:v>0.06460187695312514</c:v>
                </c:pt>
                <c:pt idx="53">
                  <c:v>0.07082947460937515</c:v>
                </c:pt>
                <c:pt idx="54">
                  <c:v>0.07744496289062516</c:v>
                </c:pt>
                <c:pt idx="55">
                  <c:v>0.08446006054687519</c:v>
                </c:pt>
                <c:pt idx="56">
                  <c:v>0.09188648632812518</c:v>
                </c:pt>
                <c:pt idx="57">
                  <c:v>0.0997359589843752</c:v>
                </c:pt>
                <c:pt idx="58">
                  <c:v>0.10802019726562523</c:v>
                </c:pt>
                <c:pt idx="59">
                  <c:v>0.11675091992187525</c:v>
                </c:pt>
                <c:pt idx="60">
                  <c:v>0.12593984570312522</c:v>
                </c:pt>
                <c:pt idx="61">
                  <c:v>0.1355986933593753</c:v>
                </c:pt>
                <c:pt idx="62">
                  <c:v>0.14573918164062527</c:v>
                </c:pt>
                <c:pt idx="63">
                  <c:v>0.15637302929687535</c:v>
                </c:pt>
                <c:pt idx="64">
                  <c:v>0.16751195507812533</c:v>
                </c:pt>
                <c:pt idx="65">
                  <c:v>0.17916767773437542</c:v>
                </c:pt>
                <c:pt idx="66">
                  <c:v>0.19135191601562537</c:v>
                </c:pt>
                <c:pt idx="67">
                  <c:v>0.20407638867187544</c:v>
                </c:pt>
                <c:pt idx="68">
                  <c:v>0.21735281445312543</c:v>
                </c:pt>
                <c:pt idx="69">
                  <c:v>0.2311929121093755</c:v>
                </c:pt>
                <c:pt idx="70">
                  <c:v>0.24560840039062548</c:v>
                </c:pt>
                <c:pt idx="71">
                  <c:v>0.26061099804687543</c:v>
                </c:pt>
                <c:pt idx="72">
                  <c:v>0.27621242382812555</c:v>
                </c:pt>
                <c:pt idx="73">
                  <c:v>0.2924243964843755</c:v>
                </c:pt>
                <c:pt idx="74">
                  <c:v>0.30925863476562565</c:v>
                </c:pt>
                <c:pt idx="75">
                  <c:v>0.3267268574218756</c:v>
                </c:pt>
                <c:pt idx="76">
                  <c:v>0.3448407832031257</c:v>
                </c:pt>
                <c:pt idx="77">
                  <c:v>0.36361213085937566</c:v>
                </c:pt>
                <c:pt idx="78">
                  <c:v>0.38305261914062577</c:v>
                </c:pt>
                <c:pt idx="79">
                  <c:v>0.4031739667968757</c:v>
                </c:pt>
                <c:pt idx="80">
                  <c:v>0.4239878925781259</c:v>
                </c:pt>
                <c:pt idx="81">
                  <c:v>0.44550611523437583</c:v>
                </c:pt>
                <c:pt idx="82">
                  <c:v>0.467740353515626</c:v>
                </c:pt>
                <c:pt idx="83">
                  <c:v>0.4907023261718759</c:v>
                </c:pt>
                <c:pt idx="84">
                  <c:v>0.5144037519531262</c:v>
                </c:pt>
                <c:pt idx="85">
                  <c:v>0.538856349609376</c:v>
                </c:pt>
                <c:pt idx="86">
                  <c:v>0.5640718378906262</c:v>
                </c:pt>
                <c:pt idx="87">
                  <c:v>0.5900619355468761</c:v>
                </c:pt>
                <c:pt idx="88">
                  <c:v>0.6168383613281263</c:v>
                </c:pt>
                <c:pt idx="89">
                  <c:v>0.6444128339843763</c:v>
                </c:pt>
                <c:pt idx="90">
                  <c:v>0.6727970722656266</c:v>
                </c:pt>
                <c:pt idx="91">
                  <c:v>0.7020027949218764</c:v>
                </c:pt>
                <c:pt idx="92">
                  <c:v>0.7320417207031266</c:v>
                </c:pt>
                <c:pt idx="93">
                  <c:v>0.7629255683593765</c:v>
                </c:pt>
                <c:pt idx="94">
                  <c:v>0.7946660566406268</c:v>
                </c:pt>
                <c:pt idx="95">
                  <c:v>0.8272749042968768</c:v>
                </c:pt>
                <c:pt idx="96">
                  <c:v>0.860763830078127</c:v>
                </c:pt>
                <c:pt idx="97">
                  <c:v>0.8951445527343769</c:v>
                </c:pt>
                <c:pt idx="98">
                  <c:v>0.930428791015627</c:v>
                </c:pt>
                <c:pt idx="99">
                  <c:v>0.966628263671877</c:v>
                </c:pt>
                <c:pt idx="100">
                  <c:v>0.9962546855468748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PERMEABILITYsm!$B$20:$B$120</c:f>
              <c:numCache>
                <c:ptCount val="101"/>
                <c:pt idx="0">
                  <c:v>0.001</c:v>
                </c:pt>
                <c:pt idx="1">
                  <c:v>0.011</c:v>
                </c:pt>
                <c:pt idx="2">
                  <c:v>0.020999999999999998</c:v>
                </c:pt>
                <c:pt idx="3">
                  <c:v>0.031</c:v>
                </c:pt>
                <c:pt idx="4">
                  <c:v>0.041</c:v>
                </c:pt>
                <c:pt idx="5">
                  <c:v>0.051000000000000004</c:v>
                </c:pt>
                <c:pt idx="6">
                  <c:v>0.061000000000000006</c:v>
                </c:pt>
                <c:pt idx="7">
                  <c:v>0.07100000000000001</c:v>
                </c:pt>
                <c:pt idx="8">
                  <c:v>0.081</c:v>
                </c:pt>
                <c:pt idx="9">
                  <c:v>0.091</c:v>
                </c:pt>
                <c:pt idx="10">
                  <c:v>0.10099999999999999</c:v>
                </c:pt>
                <c:pt idx="11">
                  <c:v>0.11099999999999999</c:v>
                </c:pt>
                <c:pt idx="12">
                  <c:v>0.12099999999999998</c:v>
                </c:pt>
                <c:pt idx="13">
                  <c:v>0.13099999999999998</c:v>
                </c:pt>
                <c:pt idx="14">
                  <c:v>0.141</c:v>
                </c:pt>
                <c:pt idx="15">
                  <c:v>0.151</c:v>
                </c:pt>
                <c:pt idx="16">
                  <c:v>0.161</c:v>
                </c:pt>
                <c:pt idx="17">
                  <c:v>0.171</c:v>
                </c:pt>
                <c:pt idx="18">
                  <c:v>0.18100000000000002</c:v>
                </c:pt>
                <c:pt idx="19">
                  <c:v>0.19100000000000003</c:v>
                </c:pt>
                <c:pt idx="20">
                  <c:v>0.20100000000000004</c:v>
                </c:pt>
                <c:pt idx="21">
                  <c:v>0.21100000000000005</c:v>
                </c:pt>
                <c:pt idx="22">
                  <c:v>0.22100000000000006</c:v>
                </c:pt>
                <c:pt idx="23">
                  <c:v>0.23100000000000007</c:v>
                </c:pt>
                <c:pt idx="24">
                  <c:v>0.24100000000000008</c:v>
                </c:pt>
                <c:pt idx="25">
                  <c:v>0.25100000000000006</c:v>
                </c:pt>
                <c:pt idx="26">
                  <c:v>0.26100000000000007</c:v>
                </c:pt>
                <c:pt idx="27">
                  <c:v>0.2710000000000001</c:v>
                </c:pt>
                <c:pt idx="28">
                  <c:v>0.2810000000000001</c:v>
                </c:pt>
                <c:pt idx="29">
                  <c:v>0.2910000000000001</c:v>
                </c:pt>
                <c:pt idx="30">
                  <c:v>0.3010000000000001</c:v>
                </c:pt>
                <c:pt idx="31">
                  <c:v>0.3110000000000001</c:v>
                </c:pt>
                <c:pt idx="32">
                  <c:v>0.3210000000000001</c:v>
                </c:pt>
                <c:pt idx="33">
                  <c:v>0.3310000000000001</c:v>
                </c:pt>
                <c:pt idx="34">
                  <c:v>0.34100000000000014</c:v>
                </c:pt>
                <c:pt idx="35">
                  <c:v>0.35100000000000015</c:v>
                </c:pt>
                <c:pt idx="36">
                  <c:v>0.36100000000000015</c:v>
                </c:pt>
                <c:pt idx="37">
                  <c:v>0.37100000000000016</c:v>
                </c:pt>
                <c:pt idx="38">
                  <c:v>0.38100000000000017</c:v>
                </c:pt>
                <c:pt idx="39">
                  <c:v>0.3910000000000002</c:v>
                </c:pt>
                <c:pt idx="40">
                  <c:v>0.4010000000000002</c:v>
                </c:pt>
                <c:pt idx="41">
                  <c:v>0.4110000000000002</c:v>
                </c:pt>
                <c:pt idx="42">
                  <c:v>0.4210000000000002</c:v>
                </c:pt>
                <c:pt idx="43">
                  <c:v>0.4310000000000002</c:v>
                </c:pt>
                <c:pt idx="44">
                  <c:v>0.4410000000000002</c:v>
                </c:pt>
                <c:pt idx="45">
                  <c:v>0.45100000000000023</c:v>
                </c:pt>
                <c:pt idx="46">
                  <c:v>0.46100000000000024</c:v>
                </c:pt>
                <c:pt idx="47">
                  <c:v>0.47100000000000025</c:v>
                </c:pt>
                <c:pt idx="48">
                  <c:v>0.48100000000000026</c:v>
                </c:pt>
                <c:pt idx="49">
                  <c:v>0.49100000000000027</c:v>
                </c:pt>
                <c:pt idx="50">
                  <c:v>0.5010000000000002</c:v>
                </c:pt>
                <c:pt idx="51">
                  <c:v>0.5110000000000002</c:v>
                </c:pt>
                <c:pt idx="52">
                  <c:v>0.5210000000000002</c:v>
                </c:pt>
                <c:pt idx="53">
                  <c:v>0.5310000000000002</c:v>
                </c:pt>
                <c:pt idx="54">
                  <c:v>0.5410000000000003</c:v>
                </c:pt>
                <c:pt idx="55">
                  <c:v>0.5510000000000003</c:v>
                </c:pt>
                <c:pt idx="56">
                  <c:v>0.5610000000000003</c:v>
                </c:pt>
                <c:pt idx="57">
                  <c:v>0.5710000000000003</c:v>
                </c:pt>
                <c:pt idx="58">
                  <c:v>0.5810000000000003</c:v>
                </c:pt>
                <c:pt idx="59">
                  <c:v>0.5910000000000003</c:v>
                </c:pt>
                <c:pt idx="60">
                  <c:v>0.6010000000000003</c:v>
                </c:pt>
                <c:pt idx="61">
                  <c:v>0.6110000000000003</c:v>
                </c:pt>
                <c:pt idx="62">
                  <c:v>0.6210000000000003</c:v>
                </c:pt>
                <c:pt idx="63">
                  <c:v>0.6310000000000003</c:v>
                </c:pt>
                <c:pt idx="64">
                  <c:v>0.6410000000000003</c:v>
                </c:pt>
                <c:pt idx="65">
                  <c:v>0.6510000000000004</c:v>
                </c:pt>
                <c:pt idx="66">
                  <c:v>0.6610000000000004</c:v>
                </c:pt>
                <c:pt idx="67">
                  <c:v>0.6710000000000004</c:v>
                </c:pt>
                <c:pt idx="68">
                  <c:v>0.6810000000000004</c:v>
                </c:pt>
                <c:pt idx="69">
                  <c:v>0.6910000000000004</c:v>
                </c:pt>
                <c:pt idx="70">
                  <c:v>0.7010000000000004</c:v>
                </c:pt>
                <c:pt idx="71">
                  <c:v>0.7110000000000004</c:v>
                </c:pt>
                <c:pt idx="72">
                  <c:v>0.7210000000000004</c:v>
                </c:pt>
                <c:pt idx="73">
                  <c:v>0.7310000000000004</c:v>
                </c:pt>
                <c:pt idx="74">
                  <c:v>0.7410000000000004</c:v>
                </c:pt>
                <c:pt idx="75">
                  <c:v>0.7510000000000004</c:v>
                </c:pt>
                <c:pt idx="76">
                  <c:v>0.7610000000000005</c:v>
                </c:pt>
                <c:pt idx="77">
                  <c:v>0.7710000000000005</c:v>
                </c:pt>
                <c:pt idx="78">
                  <c:v>0.7810000000000005</c:v>
                </c:pt>
                <c:pt idx="79">
                  <c:v>0.7910000000000005</c:v>
                </c:pt>
                <c:pt idx="80">
                  <c:v>0.8010000000000005</c:v>
                </c:pt>
                <c:pt idx="81">
                  <c:v>0.8110000000000005</c:v>
                </c:pt>
                <c:pt idx="82">
                  <c:v>0.8210000000000005</c:v>
                </c:pt>
                <c:pt idx="83">
                  <c:v>0.8310000000000005</c:v>
                </c:pt>
                <c:pt idx="84">
                  <c:v>0.8410000000000005</c:v>
                </c:pt>
                <c:pt idx="85">
                  <c:v>0.8510000000000005</c:v>
                </c:pt>
                <c:pt idx="86">
                  <c:v>0.8610000000000005</c:v>
                </c:pt>
                <c:pt idx="87">
                  <c:v>0.8710000000000006</c:v>
                </c:pt>
                <c:pt idx="88">
                  <c:v>0.8810000000000006</c:v>
                </c:pt>
                <c:pt idx="89">
                  <c:v>0.8910000000000006</c:v>
                </c:pt>
                <c:pt idx="90">
                  <c:v>0.9010000000000006</c:v>
                </c:pt>
                <c:pt idx="91">
                  <c:v>0.9110000000000006</c:v>
                </c:pt>
                <c:pt idx="92">
                  <c:v>0.9210000000000006</c:v>
                </c:pt>
                <c:pt idx="93">
                  <c:v>0.9310000000000006</c:v>
                </c:pt>
                <c:pt idx="94">
                  <c:v>0.9410000000000006</c:v>
                </c:pt>
                <c:pt idx="95">
                  <c:v>0.9510000000000006</c:v>
                </c:pt>
                <c:pt idx="96">
                  <c:v>0.9610000000000006</c:v>
                </c:pt>
                <c:pt idx="97">
                  <c:v>0.9710000000000006</c:v>
                </c:pt>
                <c:pt idx="98">
                  <c:v>0.9810000000000006</c:v>
                </c:pt>
                <c:pt idx="99">
                  <c:v>0.9910000000000007</c:v>
                </c:pt>
                <c:pt idx="100">
                  <c:v>0.999</c:v>
                </c:pt>
              </c:numCache>
            </c:numRef>
          </c:xVal>
          <c:yVal>
            <c:numRef>
              <c:f>PERMEABILITYsm!$F$20:$F$120</c:f>
              <c:numCach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0.9753674598149894</c:v>
                </c:pt>
                <c:pt idx="21">
                  <c:v>0.9499084100987211</c:v>
                </c:pt>
                <c:pt idx="22">
                  <c:v>0.9248018441996443</c:v>
                </c:pt>
                <c:pt idx="23">
                  <c:v>0.9000473127906164</c:v>
                </c:pt>
                <c:pt idx="24">
                  <c:v>0.8756443613227097</c:v>
                </c:pt>
                <c:pt idx="25">
                  <c:v>0.8515925298954162</c:v>
                </c:pt>
                <c:pt idx="26">
                  <c:v>0.8278913531218688</c:v>
                </c:pt>
                <c:pt idx="27">
                  <c:v>0.804540359988804</c:v>
                </c:pt>
                <c:pt idx="28">
                  <c:v>0.7815390737110023</c:v>
                </c:pt>
                <c:pt idx="29">
                  <c:v>0.7588870115798954</c:v>
                </c:pt>
                <c:pt idx="30">
                  <c:v>0.7365836848060299</c:v>
                </c:pt>
                <c:pt idx="31">
                  <c:v>0.7146285983550449</c:v>
                </c:pt>
                <c:pt idx="32">
                  <c:v>0.6930212507767984</c:v>
                </c:pt>
                <c:pt idx="33">
                  <c:v>0.671761134027254</c:v>
                </c:pt>
                <c:pt idx="34">
                  <c:v>0.6508477332827057</c:v>
                </c:pt>
                <c:pt idx="35">
                  <c:v>0.6302805267458969</c:v>
                </c:pt>
                <c:pt idx="36">
                  <c:v>0.6100589854435429</c:v>
                </c:pt>
                <c:pt idx="37">
                  <c:v>0.5901825730147434</c:v>
                </c:pt>
                <c:pt idx="38">
                  <c:v>0.5706507454897208</c:v>
                </c:pt>
                <c:pt idx="39">
                  <c:v>0.5514629510582816</c:v>
                </c:pt>
                <c:pt idx="40">
                  <c:v>0.5326186298273469</c:v>
                </c:pt>
                <c:pt idx="41">
                  <c:v>0.5141172135668489</c:v>
                </c:pt>
                <c:pt idx="42">
                  <c:v>0.49595812544322837</c:v>
                </c:pt>
                <c:pt idx="43">
                  <c:v>0.4781407797397053</c:v>
                </c:pt>
                <c:pt idx="44">
                  <c:v>0.460664581562426</c:v>
                </c:pt>
                <c:pt idx="45">
                  <c:v>0.4435289265315074</c:v>
                </c:pt>
                <c:pt idx="46">
                  <c:v>0.42673320045592017</c:v>
                </c:pt>
                <c:pt idx="47">
                  <c:v>0.41027677899105003</c:v>
                </c:pt>
                <c:pt idx="48">
                  <c:v>0.3941590272776719</c:v>
                </c:pt>
                <c:pt idx="49">
                  <c:v>0.3783792995609568</c:v>
                </c:pt>
                <c:pt idx="50">
                  <c:v>0.36293693878799577</c:v>
                </c:pt>
                <c:pt idx="51">
                  <c:v>0.34783127618217846</c:v>
                </c:pt>
                <c:pt idx="52">
                  <c:v>0.3330616307926032</c:v>
                </c:pt>
                <c:pt idx="53">
                  <c:v>0.3186273090165035</c:v>
                </c:pt>
                <c:pt idx="54">
                  <c:v>0.30452760409247465</c:v>
                </c:pt>
                <c:pt idx="55">
                  <c:v>0.2907617955620471</c:v>
                </c:pt>
                <c:pt idx="56">
                  <c:v>0.2773291486968886</c:v>
                </c:pt>
                <c:pt idx="57">
                  <c:v>0.2642289138886165</c:v>
                </c:pt>
                <c:pt idx="58">
                  <c:v>0.25146032599786405</c:v>
                </c:pt>
                <c:pt idx="59">
                  <c:v>0.2390226036588533</c:v>
                </c:pt>
                <c:pt idx="60">
                  <c:v>0.22691494853528538</c:v>
                </c:pt>
                <c:pt idx="61">
                  <c:v>0.21513654452285152</c:v>
                </c:pt>
                <c:pt idx="62">
                  <c:v>0.20368655689308335</c:v>
                </c:pt>
                <c:pt idx="63">
                  <c:v>0.19256413137258788</c:v>
                </c:pt>
                <c:pt idx="64">
                  <c:v>0.18176839315093116</c:v>
                </c:pt>
                <c:pt idx="65">
                  <c:v>0.1712984458095317</c:v>
                </c:pt>
                <c:pt idx="66">
                  <c:v>0.16115337016286374</c:v>
                </c:pt>
                <c:pt idx="67">
                  <c:v>0.1513322230020324</c:v>
                </c:pt>
                <c:pt idx="68">
                  <c:v>0.14183403572932807</c:v>
                </c:pt>
                <c:pt idx="69">
                  <c:v>0.13265781287064082</c:v>
                </c:pt>
                <c:pt idx="70">
                  <c:v>0.12380253045057048</c:v>
                </c:pt>
                <c:pt idx="71">
                  <c:v>0.11526713421262472</c:v>
                </c:pt>
                <c:pt idx="72">
                  <c:v>0.10705053766396186</c:v>
                </c:pt>
                <c:pt idx="73">
                  <c:v>0.09915161992059109</c:v>
                </c:pt>
                <c:pt idx="74">
                  <c:v>0.09156922332463463</c:v>
                </c:pt>
                <c:pt idx="75">
                  <c:v>0.08430215079998758</c:v>
                </c:pt>
                <c:pt idx="76">
                  <c:v>0.0773491629062119</c:v>
                </c:pt>
                <c:pt idx="77">
                  <c:v>0.0707089745424361</c:v>
                </c:pt>
                <c:pt idx="78">
                  <c:v>0.06438025124292865</c:v>
                </c:pt>
                <c:pt idx="79">
                  <c:v>0.05836160499324434</c:v>
                </c:pt>
                <c:pt idx="80">
                  <c:v>0.05265158947955518</c:v>
                </c:pt>
                <c:pt idx="81">
                  <c:v>0.04724869466276678</c:v>
                </c:pt>
                <c:pt idx="82">
                  <c:v>0.04215134054161466</c:v>
                </c:pt>
                <c:pt idx="83">
                  <c:v>0.037357869932723484</c:v>
                </c:pt>
                <c:pt idx="84">
                  <c:v>0.032866540047093454</c:v>
                </c:pt>
                <c:pt idx="85">
                  <c:v>0.028675512576459946</c:v>
                </c:pt>
                <c:pt idx="86">
                  <c:v>0.024782841911582035</c:v>
                </c:pt>
                <c:pt idx="87">
                  <c:v>0.0211864609855382</c:v>
                </c:pt>
                <c:pt idx="88">
                  <c:v>0.01788416404908443</c:v>
                </c:pt>
                <c:pt idx="89">
                  <c:v>0.01487358541010572</c:v>
                </c:pt>
                <c:pt idx="90">
                  <c:v>0.012152172750866632</c:v>
                </c:pt>
                <c:pt idx="91">
                  <c:v>0.009717152979124767</c:v>
                </c:pt>
                <c:pt idx="92">
                  <c:v>0.007565487494384918</c:v>
                </c:pt>
                <c:pt idx="93">
                  <c:v>0.0056938119106221185</c:v>
                </c:pt>
                <c:pt idx="94">
                  <c:v>0.00409835194370238</c:v>
                </c:pt>
                <c:pt idx="95">
                  <c:v>0.0027748006916227274</c:v>
                </c:pt>
                <c:pt idx="96">
                  <c:v>0.001718128732944895</c:v>
                </c:pt>
                <c:pt idx="97">
                  <c:v>0.0009222651999349844</c:v>
                </c:pt>
                <c:pt idx="98">
                  <c:v>0.0003794919676426442</c:v>
                </c:pt>
                <c:pt idx="99">
                  <c:v>7.901859362663493E-05</c:v>
                </c:pt>
                <c:pt idx="100">
                  <c:v>7.831050525426139E-07</c:v>
                </c:pt>
              </c:numCache>
            </c:numRef>
          </c:yVal>
          <c:smooth val="1"/>
        </c:ser>
        <c:axId val="44016186"/>
        <c:axId val="59064971"/>
      </c:scatterChart>
      <c:valAx>
        <c:axId val="4401618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Water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064971"/>
        <c:crossesAt val="0"/>
        <c:crossBetween val="midCat"/>
        <c:dispUnits/>
        <c:majorUnit val="0.2"/>
        <c:minorUnit val="0.1"/>
      </c:valAx>
      <c:valAx>
        <c:axId val="590649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Relative permeability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16186"/>
        <c:crossesAt val="0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6</xdr:col>
      <xdr:colOff>9525</xdr:colOff>
      <xdr:row>17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3829050" y="9525"/>
          <a:ext cx="2524125" cy="2952750"/>
          <a:chOff x="517" y="1"/>
          <a:chExt cx="334" cy="39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17" y="1"/>
          <a:ext cx="334" cy="3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770" y="133"/>
            <a:ext cx="43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Krw</a:t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586" y="134"/>
            <a:ext cx="4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Kro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="130" zoomScaleNormal="130" workbookViewId="0" topLeftCell="A1">
      <selection activeCell="I1" sqref="I1"/>
    </sheetView>
  </sheetViews>
  <sheetFormatPr defaultColWidth="9.140625" defaultRowHeight="12.75"/>
  <cols>
    <col min="1" max="1" width="46.8515625" style="0" customWidth="1"/>
    <col min="2" max="3" width="10.421875" style="0" customWidth="1"/>
  </cols>
  <sheetData>
    <row r="1" spans="1:8" ht="14.25">
      <c r="A1" s="5" t="s">
        <v>10</v>
      </c>
      <c r="B1" s="10">
        <v>30</v>
      </c>
      <c r="C1" s="11">
        <f>IF((B1/100)&gt;0.47,0.47,B1/100)</f>
        <v>0.3</v>
      </c>
      <c r="D1" s="15"/>
      <c r="E1" s="15"/>
      <c r="F1" s="15"/>
      <c r="G1" s="15"/>
      <c r="H1" s="15"/>
    </row>
    <row r="2" spans="1:8" ht="14.25">
      <c r="A2" s="5" t="s">
        <v>5</v>
      </c>
      <c r="B2" s="10">
        <v>25</v>
      </c>
      <c r="C2" s="11">
        <f>IF((B2/100)&lt;0.02,0.02,B2/100)</f>
        <v>0.25</v>
      </c>
      <c r="D2" s="15"/>
      <c r="E2" s="15"/>
      <c r="F2" s="15"/>
      <c r="G2" s="15"/>
      <c r="H2" s="15"/>
    </row>
    <row r="3" spans="1:8" ht="14.25">
      <c r="A3" s="5" t="s">
        <v>6</v>
      </c>
      <c r="B3" s="10">
        <v>20</v>
      </c>
      <c r="C3" s="11">
        <f>IF((B3/100)&lt;0.02,0.02,B3/100)</f>
        <v>0.2</v>
      </c>
      <c r="D3" s="15"/>
      <c r="E3" s="15"/>
      <c r="F3" s="15"/>
      <c r="G3" s="15"/>
      <c r="H3" s="15"/>
    </row>
    <row r="4" spans="1:8" ht="12.75">
      <c r="A4" s="15"/>
      <c r="B4" s="16"/>
      <c r="C4" s="11"/>
      <c r="D4" s="15"/>
      <c r="E4" s="15"/>
      <c r="F4" s="15"/>
      <c r="G4" s="15"/>
      <c r="H4" s="15"/>
    </row>
    <row r="5" spans="1:8" ht="12.75">
      <c r="A5" s="12" t="s">
        <v>7</v>
      </c>
      <c r="B5" s="13">
        <f>100*C5</f>
        <v>20</v>
      </c>
      <c r="C5" s="14">
        <f>IF(C2&lt;=C3,C2-0.000001,C3)</f>
        <v>0.2</v>
      </c>
      <c r="D5" s="15"/>
      <c r="E5" s="15"/>
      <c r="F5" s="15"/>
      <c r="G5" s="15"/>
      <c r="H5" s="15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12.75">
      <c r="A7" s="5" t="s">
        <v>11</v>
      </c>
      <c r="B7" s="17">
        <f>(250*((C1^3)/C5))^2</f>
        <v>1139.0624999999995</v>
      </c>
      <c r="C7" s="15"/>
      <c r="D7" s="15"/>
      <c r="E7" s="15"/>
      <c r="F7" s="15"/>
      <c r="G7" s="15"/>
      <c r="H7" s="15"/>
    </row>
    <row r="8" spans="1:8" ht="12.75">
      <c r="A8" s="5" t="s">
        <v>12</v>
      </c>
      <c r="B8" s="17">
        <f>(100*((C1^2.25)/C5))^2</f>
        <v>1109.138178947961</v>
      </c>
      <c r="C8" s="15"/>
      <c r="D8" s="15"/>
      <c r="E8" s="15"/>
      <c r="F8" s="15"/>
      <c r="G8" s="15"/>
      <c r="H8" s="15"/>
    </row>
    <row r="9" spans="1:8" ht="12.75">
      <c r="A9" s="5" t="s">
        <v>13</v>
      </c>
      <c r="B9" s="17">
        <f>(100*(((C1^2)*(1-C5))/C5))^2</f>
        <v>1295.9999999999995</v>
      </c>
      <c r="C9" s="15"/>
      <c r="D9" s="15"/>
      <c r="E9" s="15"/>
      <c r="F9" s="15"/>
      <c r="G9" s="15"/>
      <c r="H9" s="15"/>
    </row>
    <row r="10" spans="1:8" ht="12.75">
      <c r="A10" s="15"/>
      <c r="B10" s="18"/>
      <c r="C10" s="15"/>
      <c r="D10" s="15"/>
      <c r="E10" s="15"/>
      <c r="F10" s="15"/>
      <c r="G10" s="15"/>
      <c r="H10" s="15"/>
    </row>
    <row r="11" spans="1:8" ht="12.75">
      <c r="A11" s="5" t="s">
        <v>8</v>
      </c>
      <c r="B11" s="6">
        <f>((C2-C5)/(1-C5))^3</f>
        <v>0.00024414062499999984</v>
      </c>
      <c r="C11" s="15"/>
      <c r="D11" s="15"/>
      <c r="E11" s="15"/>
      <c r="F11" s="15"/>
      <c r="G11" s="15"/>
      <c r="H11" s="15"/>
    </row>
    <row r="12" spans="1:8" ht="12.75">
      <c r="A12" s="5" t="s">
        <v>9</v>
      </c>
      <c r="B12" s="7">
        <f>((1-C2)^2.1)/((1-C5)^2)</f>
        <v>0.8539819258562167</v>
      </c>
      <c r="C12" s="15"/>
      <c r="D12" s="15"/>
      <c r="E12" s="15"/>
      <c r="F12" s="15"/>
      <c r="G12" s="15"/>
      <c r="H12" s="15"/>
    </row>
    <row r="13" spans="1:8" ht="12.75">
      <c r="A13" s="15"/>
      <c r="B13" s="18"/>
      <c r="C13" s="15"/>
      <c r="D13" s="15"/>
      <c r="E13" s="15"/>
      <c r="F13" s="15"/>
      <c r="G13" s="15"/>
      <c r="H13" s="15"/>
    </row>
    <row r="14" spans="1:8" ht="12.75">
      <c r="A14" s="5" t="s">
        <v>14</v>
      </c>
      <c r="B14" s="8">
        <f>B9*B11</f>
        <v>0.31640624999999967</v>
      </c>
      <c r="C14" s="15"/>
      <c r="D14" s="15"/>
      <c r="E14" s="15"/>
      <c r="F14" s="15"/>
      <c r="G14" s="15"/>
      <c r="H14" s="15"/>
    </row>
    <row r="15" spans="1:8" ht="12.75">
      <c r="A15" s="5" t="s">
        <v>15</v>
      </c>
      <c r="B15" s="9">
        <f>B9*B12</f>
        <v>1106.7605759096564</v>
      </c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/>
      <c r="B17" s="15"/>
      <c r="C17" s="15"/>
      <c r="D17" s="15"/>
      <c r="E17" s="15"/>
      <c r="F17" s="15"/>
      <c r="G17" s="15"/>
      <c r="H17" s="15"/>
    </row>
    <row r="18" spans="1:8" ht="13.5" thickBot="1">
      <c r="A18" s="19" t="s">
        <v>16</v>
      </c>
      <c r="B18" s="15"/>
      <c r="C18" s="15"/>
      <c r="D18" s="15"/>
      <c r="E18" s="15"/>
      <c r="F18" s="15"/>
      <c r="G18" s="15"/>
      <c r="H18" s="15"/>
    </row>
    <row r="19" spans="2:6" ht="14.25" thickBot="1" thickTop="1">
      <c r="B19" s="3" t="s">
        <v>0</v>
      </c>
      <c r="C19" s="3" t="s">
        <v>3</v>
      </c>
      <c r="D19" s="3" t="s">
        <v>1</v>
      </c>
      <c r="E19" s="4" t="s">
        <v>4</v>
      </c>
      <c r="F19" s="4" t="s">
        <v>2</v>
      </c>
    </row>
    <row r="20" spans="2:6" ht="14.25" thickBot="1" thickTop="1">
      <c r="B20" s="2">
        <v>0.001</v>
      </c>
      <c r="C20" s="2">
        <f>((B20-C5)/(1-C5))^3</f>
        <v>-0.015391794921875</v>
      </c>
      <c r="D20" s="2">
        <f>IF(C20&lt;0,0,C20)</f>
        <v>0</v>
      </c>
      <c r="E20" s="2">
        <f>((1-B20)^2.1)/((1-C5)^2)</f>
        <v>1.55922055462733</v>
      </c>
      <c r="F20" s="2">
        <f>IF(E20&gt;1,1,E20)</f>
        <v>1</v>
      </c>
    </row>
    <row r="21" spans="2:6" ht="14.25" thickBot="1" thickTop="1">
      <c r="B21" s="1">
        <f>B20+0.01</f>
        <v>0.011</v>
      </c>
      <c r="C21" s="1">
        <f>((B21-C5)/(1-C5))^3</f>
        <v>-0.013186072265625</v>
      </c>
      <c r="D21" s="1">
        <f aca="true" t="shared" si="0" ref="D21:D84">IF(C21&lt;0,0,C21)</f>
        <v>0</v>
      </c>
      <c r="E21" s="1">
        <f>((1-B21)^2.1)/((1-C5)^2)</f>
        <v>1.52662453692053</v>
      </c>
      <c r="F21" s="2">
        <f aca="true" t="shared" si="1" ref="F21:F84">IF(E21&gt;1,1,E21)</f>
        <v>1</v>
      </c>
    </row>
    <row r="22" spans="2:6" ht="14.25" thickBot="1" thickTop="1">
      <c r="B22" s="1">
        <f aca="true" t="shared" si="2" ref="B22:B85">B21+0.01</f>
        <v>0.020999999999999998</v>
      </c>
      <c r="C22" s="1">
        <f>((B22-C5)/(1-C5))^3</f>
        <v>-0.011201833984375</v>
      </c>
      <c r="D22" s="1">
        <f t="shared" si="0"/>
        <v>0</v>
      </c>
      <c r="E22" s="1">
        <f>((1-B22)^2.1)/((1-C5)^2)</f>
        <v>1.494389057426916</v>
      </c>
      <c r="F22" s="2">
        <f t="shared" si="1"/>
        <v>1</v>
      </c>
    </row>
    <row r="23" spans="2:6" ht="14.25" thickBot="1" thickTop="1">
      <c r="B23" s="1">
        <f t="shared" si="2"/>
        <v>0.031</v>
      </c>
      <c r="C23" s="1">
        <f>((B23-C5)/(1-C5))^3</f>
        <v>-0.009427361328124998</v>
      </c>
      <c r="D23" s="1">
        <f t="shared" si="0"/>
        <v>0</v>
      </c>
      <c r="E23" s="1">
        <f>((1-B23)^2.1)/((1-C5)^2)</f>
        <v>1.4625137499231597</v>
      </c>
      <c r="F23" s="2">
        <f t="shared" si="1"/>
        <v>1</v>
      </c>
    </row>
    <row r="24" spans="2:6" ht="14.25" thickBot="1" thickTop="1">
      <c r="B24" s="1">
        <f t="shared" si="2"/>
        <v>0.041</v>
      </c>
      <c r="C24" s="1">
        <f>((B24-C5)/(1-C5))^3</f>
        <v>-0.007850935546874997</v>
      </c>
      <c r="D24" s="1">
        <f t="shared" si="0"/>
        <v>0</v>
      </c>
      <c r="E24" s="1">
        <f>((1-B24)^2.1)/((1-C5)^2)</f>
        <v>1.4309982448035012</v>
      </c>
      <c r="F24" s="2">
        <f t="shared" si="1"/>
        <v>1</v>
      </c>
    </row>
    <row r="25" spans="2:6" ht="14.25" thickBot="1" thickTop="1">
      <c r="B25" s="1">
        <f t="shared" si="2"/>
        <v>0.051000000000000004</v>
      </c>
      <c r="C25" s="1">
        <f>((B25-C5)/(1-C5))^3</f>
        <v>-0.006460837890625003</v>
      </c>
      <c r="D25" s="1">
        <f t="shared" si="0"/>
        <v>0</v>
      </c>
      <c r="E25" s="1">
        <f>((1-B25)^2.1)/((1-C5)^2)</f>
        <v>1.3998421690131126</v>
      </c>
      <c r="F25" s="2">
        <f t="shared" si="1"/>
        <v>1</v>
      </c>
    </row>
    <row r="26" spans="2:6" ht="14.25" thickBot="1" thickTop="1">
      <c r="B26" s="1">
        <f t="shared" si="2"/>
        <v>0.061000000000000006</v>
      </c>
      <c r="C26" s="1">
        <f>((B26-C5)/(1-C5))^3</f>
        <v>-0.005245349609375002</v>
      </c>
      <c r="D26" s="1">
        <f t="shared" si="0"/>
        <v>0</v>
      </c>
      <c r="E26" s="1">
        <f>((1-B26)^2.1)/((1-C5)^2)</f>
        <v>1.369045145979435</v>
      </c>
      <c r="F26" s="2">
        <f t="shared" si="1"/>
        <v>1</v>
      </c>
    </row>
    <row r="27" spans="2:6" ht="14.25" thickBot="1" thickTop="1">
      <c r="B27" s="1">
        <f t="shared" si="2"/>
        <v>0.07100000000000001</v>
      </c>
      <c r="C27" s="1">
        <f>((B27-C5)/(1-C5))^3</f>
        <v>-0.004192751953125001</v>
      </c>
      <c r="D27" s="1">
        <f t="shared" si="0"/>
        <v>0</v>
      </c>
      <c r="E27" s="1">
        <f>((1-B27)^2.1)/((1-C5)^2)</f>
        <v>1.3386067955414098</v>
      </c>
      <c r="F27" s="2">
        <f t="shared" si="1"/>
        <v>1</v>
      </c>
    </row>
    <row r="28" spans="2:6" ht="14.25" thickBot="1" thickTop="1">
      <c r="B28" s="1">
        <f t="shared" si="2"/>
        <v>0.081</v>
      </c>
      <c r="C28" s="1">
        <f>((B28-C5)/(1-C5))^3</f>
        <v>-0.0032913261718749997</v>
      </c>
      <c r="D28" s="1">
        <f t="shared" si="0"/>
        <v>0</v>
      </c>
      <c r="E28" s="1">
        <f>((1-B28)^2.1)/((1-C5)^2)</f>
        <v>1.3085267338765103</v>
      </c>
      <c r="F28" s="2">
        <f t="shared" si="1"/>
        <v>1</v>
      </c>
    </row>
    <row r="29" spans="2:6" ht="14.25" thickBot="1" thickTop="1">
      <c r="B29" s="1">
        <f t="shared" si="2"/>
        <v>0.091</v>
      </c>
      <c r="C29" s="1">
        <f>((B29-C5)/(1-C5))^3</f>
        <v>-0.0025293535156250004</v>
      </c>
      <c r="D29" s="1">
        <f t="shared" si="0"/>
        <v>0</v>
      </c>
      <c r="E29" s="1">
        <f>((1-B29)^2.1)/((1-C5)^2)</f>
        <v>1.2788045734254883</v>
      </c>
      <c r="F29" s="2">
        <f t="shared" si="1"/>
        <v>1</v>
      </c>
    </row>
    <row r="30" spans="2:6" ht="14.25" thickBot="1" thickTop="1">
      <c r="B30" s="1">
        <f t="shared" si="2"/>
        <v>0.10099999999999999</v>
      </c>
      <c r="C30" s="1">
        <f>((B30-C5)/(1-C5))^3</f>
        <v>-0.0018951152343750005</v>
      </c>
      <c r="D30" s="1">
        <f t="shared" si="0"/>
        <v>0</v>
      </c>
      <c r="E30" s="1">
        <f>((1-B30)^2.1)/((1-C5)^2)</f>
        <v>1.2494399228147297</v>
      </c>
      <c r="F30" s="2">
        <f t="shared" si="1"/>
        <v>1</v>
      </c>
    </row>
    <row r="31" spans="2:6" ht="14.25" thickBot="1" thickTop="1">
      <c r="B31" s="1">
        <f t="shared" si="2"/>
        <v>0.11099999999999999</v>
      </c>
      <c r="C31" s="1">
        <f>((B31-C5)/(1-C5))^3</f>
        <v>-0.0013768925781250012</v>
      </c>
      <c r="D31" s="1">
        <f t="shared" si="0"/>
        <v>0</v>
      </c>
      <c r="E31" s="1">
        <f>((1-B31)^2.1)/((1-C5)^2)</f>
        <v>1.220432386776123</v>
      </c>
      <c r="F31" s="2">
        <f t="shared" si="1"/>
        <v>1</v>
      </c>
    </row>
    <row r="32" spans="2:6" ht="14.25" thickBot="1" thickTop="1">
      <c r="B32" s="1">
        <f t="shared" si="2"/>
        <v>0.12099999999999998</v>
      </c>
      <c r="C32" s="1">
        <f>((B32-C5)/(1-C5))^3</f>
        <v>-0.000962966796875001</v>
      </c>
      <c r="D32" s="1">
        <f t="shared" si="0"/>
        <v>0</v>
      </c>
      <c r="E32" s="1">
        <f>((1-B32)^2.1)/((1-C5)^2)</f>
        <v>1.1917815660643298</v>
      </c>
      <c r="F32" s="2">
        <f t="shared" si="1"/>
        <v>1</v>
      </c>
    </row>
    <row r="33" spans="2:6" ht="14.25" thickBot="1" thickTop="1">
      <c r="B33" s="1">
        <f t="shared" si="2"/>
        <v>0.13099999999999998</v>
      </c>
      <c r="C33" s="1">
        <f>((B33-C5)/(1-C5))^3</f>
        <v>-0.0006416191406250009</v>
      </c>
      <c r="D33" s="1">
        <f t="shared" si="0"/>
        <v>0</v>
      </c>
      <c r="E33" s="1">
        <f>((1-B33)^2.1)/((1-C5)^2)</f>
        <v>1.1634870573713398</v>
      </c>
      <c r="F33" s="2">
        <f t="shared" si="1"/>
        <v>1</v>
      </c>
    </row>
    <row r="34" spans="2:6" ht="14.25" thickBot="1" thickTop="1">
      <c r="B34" s="1">
        <f t="shared" si="2"/>
        <v>0.141</v>
      </c>
      <c r="C34" s="1">
        <f>((B34-C5)/(1-C5))^3</f>
        <v>-0.0004011308593750004</v>
      </c>
      <c r="D34" s="1">
        <f t="shared" si="0"/>
        <v>0</v>
      </c>
      <c r="E34" s="1">
        <f>((1-B34)^2.1)/((1-C5)^2)</f>
        <v>1.1355484532381956</v>
      </c>
      <c r="F34" s="2">
        <f t="shared" si="1"/>
        <v>1</v>
      </c>
    </row>
    <row r="35" spans="2:6" ht="14.25" thickBot="1" thickTop="1">
      <c r="B35" s="1">
        <f t="shared" si="2"/>
        <v>0.151</v>
      </c>
      <c r="C35" s="1">
        <f>((B35-C5)/(1-C5))^3</f>
        <v>-0.00022978320312500022</v>
      </c>
      <c r="D35" s="1">
        <f t="shared" si="0"/>
        <v>0</v>
      </c>
      <c r="E35" s="1">
        <f>((1-B35)^2.1)/((1-C5)^2)</f>
        <v>1.1079653419637527</v>
      </c>
      <c r="F35" s="2">
        <f t="shared" si="1"/>
        <v>1</v>
      </c>
    </row>
    <row r="36" spans="2:6" ht="14.25" thickBot="1" thickTop="1">
      <c r="B36" s="1">
        <f t="shared" si="2"/>
        <v>0.161</v>
      </c>
      <c r="C36" s="1">
        <f>((B36-C5)/(1-C5))^3</f>
        <v>-0.00011585742187500005</v>
      </c>
      <c r="D36" s="1">
        <f t="shared" si="0"/>
        <v>0</v>
      </c>
      <c r="E36" s="1">
        <f>((1-B36)^2.1)/((1-C5)^2)</f>
        <v>1.080737307510345</v>
      </c>
      <c r="F36" s="2">
        <f t="shared" si="1"/>
        <v>1</v>
      </c>
    </row>
    <row r="37" spans="2:6" ht="14.25" thickBot="1" thickTop="1">
      <c r="B37" s="1">
        <f t="shared" si="2"/>
        <v>0.171</v>
      </c>
      <c r="C37" s="1">
        <f>((B37-C5)/(1-C5))^3</f>
        <v>-4.7634765624999995E-05</v>
      </c>
      <c r="D37" s="1">
        <f t="shared" si="0"/>
        <v>0</v>
      </c>
      <c r="E37" s="1">
        <f>((1-B37)^2.1)/((1-C5)^2)</f>
        <v>1.0538639294062087</v>
      </c>
      <c r="F37" s="2">
        <f t="shared" si="1"/>
        <v>1</v>
      </c>
    </row>
    <row r="38" spans="2:6" ht="14.25" thickBot="1" thickTop="1">
      <c r="B38" s="1">
        <f t="shared" si="2"/>
        <v>0.18100000000000002</v>
      </c>
      <c r="C38" s="1">
        <f>((B38-C5)/(1-C5))^3</f>
        <v>-1.3396484374999977E-05</v>
      </c>
      <c r="D38" s="1">
        <f t="shared" si="0"/>
        <v>0</v>
      </c>
      <c r="E38" s="1">
        <f>((1-B38)^2.1)/((1-C5)^2)</f>
        <v>1.0273447826445152</v>
      </c>
      <c r="F38" s="2">
        <f t="shared" si="1"/>
        <v>1</v>
      </c>
    </row>
    <row r="39" spans="2:6" ht="14.25" thickBot="1" thickTop="1">
      <c r="B39" s="1">
        <f t="shared" si="2"/>
        <v>0.19100000000000003</v>
      </c>
      <c r="C39" s="1">
        <f>((B39-C5)/(1-C5))^3</f>
        <v>-1.4238281249999908E-06</v>
      </c>
      <c r="D39" s="1">
        <f t="shared" si="0"/>
        <v>0</v>
      </c>
      <c r="E39" s="1">
        <f>((1-B39)^2.1)/((1-C5)^2)</f>
        <v>1.0011794375788539</v>
      </c>
      <c r="F39" s="2">
        <f t="shared" si="1"/>
        <v>1</v>
      </c>
    </row>
    <row r="40" spans="2:6" ht="14.25" thickBot="1" thickTop="1">
      <c r="B40" s="1">
        <f t="shared" si="2"/>
        <v>0.20100000000000004</v>
      </c>
      <c r="C40" s="1">
        <f>((B40-C5)/(1-C5))^3</f>
        <v>1.953125000000168E-09</v>
      </c>
      <c r="D40" s="1">
        <f t="shared" si="0"/>
        <v>1.953125000000168E-09</v>
      </c>
      <c r="E40" s="1">
        <f>((1-B40)^2.1)/((1-C5)^2)</f>
        <v>0.9753674598149894</v>
      </c>
      <c r="F40" s="2">
        <f t="shared" si="1"/>
        <v>0.9753674598149894</v>
      </c>
    </row>
    <row r="41" spans="2:6" ht="14.25" thickBot="1" thickTop="1">
      <c r="B41" s="1">
        <f t="shared" si="2"/>
        <v>0.21100000000000005</v>
      </c>
      <c r="C41" s="1">
        <f>((B41-C5)/(1-C5))^3</f>
        <v>2.5996093750000266E-06</v>
      </c>
      <c r="D41" s="1">
        <f t="shared" si="0"/>
        <v>2.5996093750000266E-06</v>
      </c>
      <c r="E41" s="1">
        <f>((1-B41)^2.1)/((1-C5)^2)</f>
        <v>0.9499084100987211</v>
      </c>
      <c r="F41" s="2">
        <f t="shared" si="1"/>
        <v>0.9499084100987211</v>
      </c>
    </row>
    <row r="42" spans="2:6" ht="14.25" thickBot="1" thickTop="1">
      <c r="B42" s="1">
        <f t="shared" si="2"/>
        <v>0.22100000000000006</v>
      </c>
      <c r="C42" s="1">
        <f>((B42-C5)/(1-C5))^3</f>
        <v>1.808789062500012E-05</v>
      </c>
      <c r="D42" s="1">
        <f t="shared" si="0"/>
        <v>1.808789062500012E-05</v>
      </c>
      <c r="E42" s="1">
        <f>((1-B42)^2.1)/((1-C5)^2)</f>
        <v>0.9248018441996443</v>
      </c>
      <c r="F42" s="2">
        <f t="shared" si="1"/>
        <v>0.9248018441996443</v>
      </c>
    </row>
    <row r="43" spans="2:6" ht="14.25" thickBot="1" thickTop="1">
      <c r="B43" s="1">
        <f t="shared" si="2"/>
        <v>0.23100000000000007</v>
      </c>
      <c r="C43" s="1">
        <f>((B43-C5)/(1-C5))^3</f>
        <v>5.818554687500031E-05</v>
      </c>
      <c r="D43" s="1">
        <f t="shared" si="0"/>
        <v>5.818554687500031E-05</v>
      </c>
      <c r="E43" s="1">
        <f>((1-B43)^2.1)/((1-C5)^2)</f>
        <v>0.9000473127906164</v>
      </c>
      <c r="F43" s="2">
        <f t="shared" si="1"/>
        <v>0.9000473127906164</v>
      </c>
    </row>
    <row r="44" spans="2:6" ht="14.25" thickBot="1" thickTop="1">
      <c r="B44" s="1">
        <f t="shared" si="2"/>
        <v>0.24100000000000008</v>
      </c>
      <c r="C44" s="1">
        <f>((B44-C5)/(1-C5))^3</f>
        <v>0.00013461132812500064</v>
      </c>
      <c r="D44" s="1">
        <f t="shared" si="0"/>
        <v>0.00013461132812500064</v>
      </c>
      <c r="E44" s="1">
        <f>((1-B44)^2.1)/((1-C5)^2)</f>
        <v>0.8756443613227097</v>
      </c>
      <c r="F44" s="2">
        <f t="shared" si="1"/>
        <v>0.8756443613227097</v>
      </c>
    </row>
    <row r="45" spans="2:6" ht="14.25" thickBot="1" thickTop="1">
      <c r="B45" s="1">
        <f t="shared" si="2"/>
        <v>0.25100000000000006</v>
      </c>
      <c r="C45" s="1">
        <f>((B45-C5)/(1-C5))^3</f>
        <v>0.0002590839843750007</v>
      </c>
      <c r="D45" s="1">
        <f t="shared" si="0"/>
        <v>0.0002590839843750007</v>
      </c>
      <c r="E45" s="1">
        <f>((1-B45)^2.1)/((1-C5)^2)</f>
        <v>0.8515925298954162</v>
      </c>
      <c r="F45" s="2">
        <f t="shared" si="1"/>
        <v>0.8515925298954162</v>
      </c>
    </row>
    <row r="46" spans="2:6" ht="14.25" thickBot="1" thickTop="1">
      <c r="B46" s="1">
        <f t="shared" si="2"/>
        <v>0.26100000000000007</v>
      </c>
      <c r="C46" s="1">
        <f>((B46-C5)/(1-C5))^3</f>
        <v>0.00044332226562500117</v>
      </c>
      <c r="D46" s="1">
        <f t="shared" si="0"/>
        <v>0.00044332226562500117</v>
      </c>
      <c r="E46" s="1">
        <f>((1-B46)^2.1)/((1-C5)^2)</f>
        <v>0.8278913531218688</v>
      </c>
      <c r="F46" s="2">
        <f t="shared" si="1"/>
        <v>0.8278913531218688</v>
      </c>
    </row>
    <row r="47" spans="2:6" ht="14.25" thickBot="1" thickTop="1">
      <c r="B47" s="1">
        <f t="shared" si="2"/>
        <v>0.2710000000000001</v>
      </c>
      <c r="C47" s="1">
        <f>((B47-C5)/(1-C5))^3</f>
        <v>0.0006990449218750018</v>
      </c>
      <c r="D47" s="1">
        <f t="shared" si="0"/>
        <v>0.0006990449218750018</v>
      </c>
      <c r="E47" s="1">
        <f>((1-B47)^2.1)/((1-C5)^2)</f>
        <v>0.804540359988804</v>
      </c>
      <c r="F47" s="2">
        <f t="shared" si="1"/>
        <v>0.804540359988804</v>
      </c>
    </row>
    <row r="48" spans="2:6" ht="14.25" thickBot="1" thickTop="1">
      <c r="B48" s="1">
        <f t="shared" si="2"/>
        <v>0.2810000000000001</v>
      </c>
      <c r="C48" s="1">
        <f>((B48-C5)/(1-C5))^3</f>
        <v>0.0010379707031250027</v>
      </c>
      <c r="D48" s="1">
        <f t="shared" si="0"/>
        <v>0.0010379707031250027</v>
      </c>
      <c r="E48" s="1">
        <f>((1-B48)^2.1)/((1-C5)^2)</f>
        <v>0.7815390737110023</v>
      </c>
      <c r="F48" s="2">
        <f t="shared" si="1"/>
        <v>0.7815390737110023</v>
      </c>
    </row>
    <row r="49" spans="2:6" ht="14.25" thickBot="1" thickTop="1">
      <c r="B49" s="1">
        <f t="shared" si="2"/>
        <v>0.2910000000000001</v>
      </c>
      <c r="C49" s="1">
        <f>((B49-C5)/(1-C5))^3</f>
        <v>0.0014718183593750039</v>
      </c>
      <c r="D49" s="1">
        <f t="shared" si="0"/>
        <v>0.0014718183593750039</v>
      </c>
      <c r="E49" s="1">
        <f>((1-B49)^2.1)/((1-C5)^2)</f>
        <v>0.7588870115798954</v>
      </c>
      <c r="F49" s="2">
        <f t="shared" si="1"/>
        <v>0.7588870115798954</v>
      </c>
    </row>
    <row r="50" spans="2:6" ht="14.25" thickBot="1" thickTop="1">
      <c r="B50" s="1">
        <f t="shared" si="2"/>
        <v>0.3010000000000001</v>
      </c>
      <c r="C50" s="1">
        <f>((B50-C5)/(1-C5))^3</f>
        <v>0.0020123066406250055</v>
      </c>
      <c r="D50" s="1">
        <f t="shared" si="0"/>
        <v>0.0020123066406250055</v>
      </c>
      <c r="E50" s="1">
        <f>((1-B50)^2.1)/((1-C5)^2)</f>
        <v>0.7365836848060299</v>
      </c>
      <c r="F50" s="2">
        <f t="shared" si="1"/>
        <v>0.7365836848060299</v>
      </c>
    </row>
    <row r="51" spans="2:6" ht="14.25" thickBot="1" thickTop="1">
      <c r="B51" s="1">
        <f t="shared" si="2"/>
        <v>0.3110000000000001</v>
      </c>
      <c r="C51" s="1">
        <f>((B51-C5)/(1-C5))^3</f>
        <v>0.002671154296875007</v>
      </c>
      <c r="D51" s="1">
        <f t="shared" si="0"/>
        <v>0.002671154296875007</v>
      </c>
      <c r="E51" s="1">
        <f>((1-B51)^2.1)/((1-C5)^2)</f>
        <v>0.7146285983550449</v>
      </c>
      <c r="F51" s="2">
        <f t="shared" si="1"/>
        <v>0.7146285983550449</v>
      </c>
    </row>
    <row r="52" spans="2:6" ht="14.25" thickBot="1" thickTop="1">
      <c r="B52" s="1">
        <f t="shared" si="2"/>
        <v>0.3210000000000001</v>
      </c>
      <c r="C52" s="1">
        <f>((B52-C5)/(1-C5))^3</f>
        <v>0.0034600800781250094</v>
      </c>
      <c r="D52" s="1">
        <f t="shared" si="0"/>
        <v>0.0034600800781250094</v>
      </c>
      <c r="E52" s="1">
        <f>((1-B52)^2.1)/((1-C5)^2)</f>
        <v>0.6930212507767984</v>
      </c>
      <c r="F52" s="2">
        <f t="shared" si="1"/>
        <v>0.6930212507767984</v>
      </c>
    </row>
    <row r="53" spans="2:6" ht="14.25" thickBot="1" thickTop="1">
      <c r="B53" s="1">
        <f t="shared" si="2"/>
        <v>0.3310000000000001</v>
      </c>
      <c r="C53" s="1">
        <f>((B53-C5)/(1-C5))^3</f>
        <v>0.004390802734375011</v>
      </c>
      <c r="D53" s="1">
        <f t="shared" si="0"/>
        <v>0.004390802734375011</v>
      </c>
      <c r="E53" s="1">
        <f>((1-B53)^2.1)/((1-C5)^2)</f>
        <v>0.671761134027254</v>
      </c>
      <c r="F53" s="2">
        <f t="shared" si="1"/>
        <v>0.671761134027254</v>
      </c>
    </row>
    <row r="54" spans="2:6" ht="14.25" thickBot="1" thickTop="1">
      <c r="B54" s="1">
        <f t="shared" si="2"/>
        <v>0.34100000000000014</v>
      </c>
      <c r="C54" s="1">
        <f>((B54-C5)/(1-C5))^3</f>
        <v>0.005475041015625014</v>
      </c>
      <c r="D54" s="1">
        <f t="shared" si="0"/>
        <v>0.005475041015625014</v>
      </c>
      <c r="E54" s="1">
        <f>((1-B54)^2.1)/((1-C5)^2)</f>
        <v>0.6508477332827057</v>
      </c>
      <c r="F54" s="2">
        <f t="shared" si="1"/>
        <v>0.6508477332827057</v>
      </c>
    </row>
    <row r="55" spans="2:6" ht="14.25" thickBot="1" thickTop="1">
      <c r="B55" s="1">
        <f t="shared" si="2"/>
        <v>0.35100000000000015</v>
      </c>
      <c r="C55" s="1">
        <f>((B55-C5)/(1-C5))^3</f>
        <v>0.006724513671875018</v>
      </c>
      <c r="D55" s="1">
        <f t="shared" si="0"/>
        <v>0.006724513671875018</v>
      </c>
      <c r="E55" s="1">
        <f>((1-B55)^2.1)/((1-C5)^2)</f>
        <v>0.6302805267458969</v>
      </c>
      <c r="F55" s="2">
        <f t="shared" si="1"/>
        <v>0.6302805267458969</v>
      </c>
    </row>
    <row r="56" spans="2:6" ht="14.25" thickBot="1" thickTop="1">
      <c r="B56" s="1">
        <f t="shared" si="2"/>
        <v>0.36100000000000015</v>
      </c>
      <c r="C56" s="1">
        <f>((B56-C5)/(1-C5))^3</f>
        <v>0.008150939453125021</v>
      </c>
      <c r="D56" s="1">
        <f t="shared" si="0"/>
        <v>0.008150939453125021</v>
      </c>
      <c r="E56" s="1">
        <f>((1-B56)^2.1)/((1-C5)^2)</f>
        <v>0.6100589854435429</v>
      </c>
      <c r="F56" s="2">
        <f t="shared" si="1"/>
        <v>0.6100589854435429</v>
      </c>
    </row>
    <row r="57" spans="2:6" ht="14.25" thickBot="1" thickTop="1">
      <c r="B57" s="1">
        <f t="shared" si="2"/>
        <v>0.37100000000000016</v>
      </c>
      <c r="C57" s="1">
        <f>((B57-C5)/(1-C5))^3</f>
        <v>0.009766037109375025</v>
      </c>
      <c r="D57" s="1">
        <f t="shared" si="0"/>
        <v>0.009766037109375025</v>
      </c>
      <c r="E57" s="1">
        <f>((1-B57)^2.1)/((1-C5)^2)</f>
        <v>0.5901825730147434</v>
      </c>
      <c r="F57" s="2">
        <f t="shared" si="1"/>
        <v>0.5901825730147434</v>
      </c>
    </row>
    <row r="58" spans="2:6" ht="14.25" thickBot="1" thickTop="1">
      <c r="B58" s="1">
        <f t="shared" si="2"/>
        <v>0.38100000000000017</v>
      </c>
      <c r="C58" s="1">
        <f>((B58-C5)/(1-C5))^3</f>
        <v>0.011581525390625031</v>
      </c>
      <c r="D58" s="1">
        <f t="shared" si="0"/>
        <v>0.011581525390625031</v>
      </c>
      <c r="E58" s="1">
        <f>((1-B58)^2.1)/((1-C5)^2)</f>
        <v>0.5706507454897208</v>
      </c>
      <c r="F58" s="2">
        <f t="shared" si="1"/>
        <v>0.5706507454897208</v>
      </c>
    </row>
    <row r="59" spans="2:6" ht="14.25" thickBot="1" thickTop="1">
      <c r="B59" s="1">
        <f t="shared" si="2"/>
        <v>0.3910000000000002</v>
      </c>
      <c r="C59" s="1">
        <f>((B59-C5)/(1-C5))^3</f>
        <v>0.013609123046875036</v>
      </c>
      <c r="D59" s="1">
        <f t="shared" si="0"/>
        <v>0.013609123046875036</v>
      </c>
      <c r="E59" s="1">
        <f>((1-B59)^2.1)/((1-C5)^2)</f>
        <v>0.5514629510582816</v>
      </c>
      <c r="F59" s="2">
        <f t="shared" si="1"/>
        <v>0.5514629510582816</v>
      </c>
    </row>
    <row r="60" spans="2:6" ht="14.25" thickBot="1" thickTop="1">
      <c r="B60" s="1">
        <f t="shared" si="2"/>
        <v>0.4010000000000002</v>
      </c>
      <c r="C60" s="1">
        <f>((B60-C5)/(1-C5))^3</f>
        <v>0.015860548828125036</v>
      </c>
      <c r="D60" s="1">
        <f t="shared" si="0"/>
        <v>0.015860548828125036</v>
      </c>
      <c r="E60" s="1">
        <f>((1-B60)^2.1)/((1-C5)^2)</f>
        <v>0.5326186298273469</v>
      </c>
      <c r="F60" s="2">
        <f t="shared" si="1"/>
        <v>0.5326186298273469</v>
      </c>
    </row>
    <row r="61" spans="2:6" ht="14.25" thickBot="1" thickTop="1">
      <c r="B61" s="1">
        <f t="shared" si="2"/>
        <v>0.4110000000000002</v>
      </c>
      <c r="C61" s="1">
        <f>((B61-C5)/(1-C5))^3</f>
        <v>0.018347521484375042</v>
      </c>
      <c r="D61" s="1">
        <f t="shared" si="0"/>
        <v>0.018347521484375042</v>
      </c>
      <c r="E61" s="1">
        <f>((1-B61)^2.1)/((1-C5)^2)</f>
        <v>0.5141172135668489</v>
      </c>
      <c r="F61" s="2">
        <f t="shared" si="1"/>
        <v>0.5141172135668489</v>
      </c>
    </row>
    <row r="62" spans="2:6" ht="14.25" thickBot="1" thickTop="1">
      <c r="B62" s="1">
        <f t="shared" si="2"/>
        <v>0.4210000000000002</v>
      </c>
      <c r="C62" s="1">
        <f>((B62-C5)/(1-C5))^3</f>
        <v>0.02108175976562505</v>
      </c>
      <c r="D62" s="1">
        <f t="shared" si="0"/>
        <v>0.02108175976562505</v>
      </c>
      <c r="E62" s="1">
        <f>((1-B62)^2.1)/((1-C5)^2)</f>
        <v>0.49595812544322837</v>
      </c>
      <c r="F62" s="2">
        <f t="shared" si="1"/>
        <v>0.49595812544322837</v>
      </c>
    </row>
    <row r="63" spans="2:6" ht="14.25" thickBot="1" thickTop="1">
      <c r="B63" s="1">
        <f t="shared" si="2"/>
        <v>0.4310000000000002</v>
      </c>
      <c r="C63" s="1">
        <f>((B63-C5)/(1-C5))^3</f>
        <v>0.024074982421875054</v>
      </c>
      <c r="D63" s="1">
        <f t="shared" si="0"/>
        <v>0.024074982421875054</v>
      </c>
      <c r="E63" s="1">
        <f>((1-B63)^2.1)/((1-C5)^2)</f>
        <v>0.4781407797397053</v>
      </c>
      <c r="F63" s="2">
        <f t="shared" si="1"/>
        <v>0.4781407797397053</v>
      </c>
    </row>
    <row r="64" spans="2:6" ht="14.25" thickBot="1" thickTop="1">
      <c r="B64" s="1">
        <f t="shared" si="2"/>
        <v>0.4410000000000002</v>
      </c>
      <c r="C64" s="1">
        <f>((B64-C5)/(1-C5))^3</f>
        <v>0.027338908203125067</v>
      </c>
      <c r="D64" s="1">
        <f t="shared" si="0"/>
        <v>0.027338908203125067</v>
      </c>
      <c r="E64" s="1">
        <f>((1-B64)^2.1)/((1-C5)^2)</f>
        <v>0.460664581562426</v>
      </c>
      <c r="F64" s="2">
        <f t="shared" si="1"/>
        <v>0.460664581562426</v>
      </c>
    </row>
    <row r="65" spans="2:6" ht="14.25" thickBot="1" thickTop="1">
      <c r="B65" s="1">
        <f t="shared" si="2"/>
        <v>0.45100000000000023</v>
      </c>
      <c r="C65" s="1">
        <f>((B65-C5)/(1-C5))^3</f>
        <v>0.030885255859375075</v>
      </c>
      <c r="D65" s="1">
        <f t="shared" si="0"/>
        <v>0.030885255859375075</v>
      </c>
      <c r="E65" s="1">
        <f>((1-B65)^2.1)/((1-C5)^2)</f>
        <v>0.4435289265315074</v>
      </c>
      <c r="F65" s="2">
        <f t="shared" si="1"/>
        <v>0.4435289265315074</v>
      </c>
    </row>
    <row r="66" spans="2:6" ht="14.25" thickBot="1" thickTop="1">
      <c r="B66" s="1">
        <f t="shared" si="2"/>
        <v>0.46100000000000024</v>
      </c>
      <c r="C66" s="1">
        <f>((B66-C5)/(1-C5))^3</f>
        <v>0.034725744140625084</v>
      </c>
      <c r="D66" s="1">
        <f t="shared" si="0"/>
        <v>0.034725744140625084</v>
      </c>
      <c r="E66" s="1">
        <f>((1-B66)^2.1)/((1-C5)^2)</f>
        <v>0.42673320045592017</v>
      </c>
      <c r="F66" s="2">
        <f t="shared" si="1"/>
        <v>0.42673320045592017</v>
      </c>
    </row>
    <row r="67" spans="2:6" ht="14.25" thickBot="1" thickTop="1">
      <c r="B67" s="1">
        <f t="shared" si="2"/>
        <v>0.47100000000000025</v>
      </c>
      <c r="C67" s="1">
        <f>((B67-C5)/(1-C5))^3</f>
        <v>0.03887209179687509</v>
      </c>
      <c r="D67" s="1">
        <f t="shared" si="0"/>
        <v>0.03887209179687509</v>
      </c>
      <c r="E67" s="1">
        <f>((1-B67)^2.1)/((1-C5)^2)</f>
        <v>0.41027677899105003</v>
      </c>
      <c r="F67" s="2">
        <f t="shared" si="1"/>
        <v>0.41027677899105003</v>
      </c>
    </row>
    <row r="68" spans="2:6" ht="14.25" thickBot="1" thickTop="1">
      <c r="B68" s="1">
        <f t="shared" si="2"/>
        <v>0.48100000000000026</v>
      </c>
      <c r="C68" s="1">
        <f>((B68-C5)/(1-C5))^3</f>
        <v>0.04333601757812511</v>
      </c>
      <c r="D68" s="1">
        <f t="shared" si="0"/>
        <v>0.04333601757812511</v>
      </c>
      <c r="E68" s="1">
        <f>((1-B68)^2.1)/((1-C5)^2)</f>
        <v>0.3941590272776719</v>
      </c>
      <c r="F68" s="2">
        <f t="shared" si="1"/>
        <v>0.3941590272776719</v>
      </c>
    </row>
    <row r="69" spans="2:6" ht="14.25" thickBot="1" thickTop="1">
      <c r="B69" s="1">
        <f t="shared" si="2"/>
        <v>0.49100000000000027</v>
      </c>
      <c r="C69" s="1">
        <f>((B69-C5)/(1-C5))^3</f>
        <v>0.04812924023437512</v>
      </c>
      <c r="D69" s="1">
        <f t="shared" si="0"/>
        <v>0.04812924023437512</v>
      </c>
      <c r="E69" s="1">
        <f>((1-B69)^2.1)/((1-C5)^2)</f>
        <v>0.3783792995609568</v>
      </c>
      <c r="F69" s="2">
        <f t="shared" si="1"/>
        <v>0.3783792995609568</v>
      </c>
    </row>
    <row r="70" spans="2:6" ht="14.25" thickBot="1" thickTop="1">
      <c r="B70" s="1">
        <f t="shared" si="2"/>
        <v>0.5010000000000002</v>
      </c>
      <c r="C70" s="1">
        <f>((B70-C5)/(1-C5))^3</f>
        <v>0.05326347851562511</v>
      </c>
      <c r="D70" s="1">
        <f t="shared" si="0"/>
        <v>0.05326347851562511</v>
      </c>
      <c r="E70" s="1">
        <f>((1-B70)^2.1)/((1-C5)^2)</f>
        <v>0.36293693878799577</v>
      </c>
      <c r="F70" s="2">
        <f t="shared" si="1"/>
        <v>0.36293693878799577</v>
      </c>
    </row>
    <row r="71" spans="2:6" ht="14.25" thickBot="1" thickTop="1">
      <c r="B71" s="1">
        <f t="shared" si="2"/>
        <v>0.5110000000000002</v>
      </c>
      <c r="C71" s="1">
        <f>((B71-C5)/(1-C5))^3</f>
        <v>0.05875045117187512</v>
      </c>
      <c r="D71" s="1">
        <f t="shared" si="0"/>
        <v>0.05875045117187512</v>
      </c>
      <c r="E71" s="1">
        <f>((1-B71)^2.1)/((1-C5)^2)</f>
        <v>0.34783127618217846</v>
      </c>
      <c r="F71" s="2">
        <f t="shared" si="1"/>
        <v>0.34783127618217846</v>
      </c>
    </row>
    <row r="72" spans="2:6" ht="14.25" thickBot="1" thickTop="1">
      <c r="B72" s="1">
        <f t="shared" si="2"/>
        <v>0.5210000000000002</v>
      </c>
      <c r="C72" s="1">
        <f>((B72-C5)/(1-C5))^3</f>
        <v>0.06460187695312514</v>
      </c>
      <c r="D72" s="1">
        <f t="shared" si="0"/>
        <v>0.06460187695312514</v>
      </c>
      <c r="E72" s="1">
        <f>((1-B72)^2.1)/((1-C5)^2)</f>
        <v>0.3330616307926032</v>
      </c>
      <c r="F72" s="2">
        <f t="shared" si="1"/>
        <v>0.3330616307926032</v>
      </c>
    </row>
    <row r="73" spans="2:6" ht="14.25" thickBot="1" thickTop="1">
      <c r="B73" s="1">
        <f t="shared" si="2"/>
        <v>0.5310000000000002</v>
      </c>
      <c r="C73" s="1">
        <f>((B73-C5)/(1-C5))^3</f>
        <v>0.07082947460937515</v>
      </c>
      <c r="D73" s="1">
        <f t="shared" si="0"/>
        <v>0.07082947460937515</v>
      </c>
      <c r="E73" s="1">
        <f>((1-B73)^2.1)/((1-C5)^2)</f>
        <v>0.3186273090165035</v>
      </c>
      <c r="F73" s="2">
        <f t="shared" si="1"/>
        <v>0.3186273090165035</v>
      </c>
    </row>
    <row r="74" spans="2:6" ht="14.25" thickBot="1" thickTop="1">
      <c r="B74" s="1">
        <f t="shared" si="2"/>
        <v>0.5410000000000003</v>
      </c>
      <c r="C74" s="1">
        <f>((B74-C5)/(1-C5))^3</f>
        <v>0.07744496289062516</v>
      </c>
      <c r="D74" s="1">
        <f t="shared" si="0"/>
        <v>0.07744496289062516</v>
      </c>
      <c r="E74" s="1">
        <f>((1-B74)^2.1)/((1-C5)^2)</f>
        <v>0.30452760409247465</v>
      </c>
      <c r="F74" s="2">
        <f t="shared" si="1"/>
        <v>0.30452760409247465</v>
      </c>
    </row>
    <row r="75" spans="2:6" ht="14.25" thickBot="1" thickTop="1">
      <c r="B75" s="1">
        <f t="shared" si="2"/>
        <v>0.5510000000000003</v>
      </c>
      <c r="C75" s="1">
        <f>((B75-C5)/(1-C5))^3</f>
        <v>0.08446006054687519</v>
      </c>
      <c r="D75" s="1">
        <f t="shared" si="0"/>
        <v>0.08446006054687519</v>
      </c>
      <c r="E75" s="1">
        <f>((1-B75)^2.1)/((1-C5)^2)</f>
        <v>0.2907617955620471</v>
      </c>
      <c r="F75" s="2">
        <f t="shared" si="1"/>
        <v>0.2907617955620471</v>
      </c>
    </row>
    <row r="76" spans="2:6" ht="14.25" thickBot="1" thickTop="1">
      <c r="B76" s="1">
        <f t="shared" si="2"/>
        <v>0.5610000000000003</v>
      </c>
      <c r="C76" s="1">
        <f>((B76-C5)/(1-C5))^3</f>
        <v>0.09188648632812518</v>
      </c>
      <c r="D76" s="1">
        <f t="shared" si="0"/>
        <v>0.09188648632812518</v>
      </c>
      <c r="E76" s="1">
        <f>((1-B76)^2.1)/((1-C5)^2)</f>
        <v>0.2773291486968886</v>
      </c>
      <c r="F76" s="2">
        <f t="shared" si="1"/>
        <v>0.2773291486968886</v>
      </c>
    </row>
    <row r="77" spans="2:6" ht="14.25" thickBot="1" thickTop="1">
      <c r="B77" s="1">
        <f t="shared" si="2"/>
        <v>0.5710000000000003</v>
      </c>
      <c r="C77" s="1">
        <f>((B77-C5)/(1-C5))^3</f>
        <v>0.0997359589843752</v>
      </c>
      <c r="D77" s="1">
        <f t="shared" si="0"/>
        <v>0.0997359589843752</v>
      </c>
      <c r="E77" s="1">
        <f>((1-B77)^2.1)/((1-C5)^2)</f>
        <v>0.2642289138886165</v>
      </c>
      <c r="F77" s="2">
        <f t="shared" si="1"/>
        <v>0.2642289138886165</v>
      </c>
    </row>
    <row r="78" spans="2:6" ht="14.25" thickBot="1" thickTop="1">
      <c r="B78" s="1">
        <f t="shared" si="2"/>
        <v>0.5810000000000003</v>
      </c>
      <c r="C78" s="1">
        <f>((B78-C5)/(1-C5))^3</f>
        <v>0.10802019726562523</v>
      </c>
      <c r="D78" s="1">
        <f t="shared" si="0"/>
        <v>0.10802019726562523</v>
      </c>
      <c r="E78" s="1">
        <f>((1-B78)^2.1)/((1-C5)^2)</f>
        <v>0.25146032599786405</v>
      </c>
      <c r="F78" s="2">
        <f t="shared" si="1"/>
        <v>0.25146032599786405</v>
      </c>
    </row>
    <row r="79" spans="2:6" ht="14.25" thickBot="1" thickTop="1">
      <c r="B79" s="1">
        <f t="shared" si="2"/>
        <v>0.5910000000000003</v>
      </c>
      <c r="C79" s="1">
        <f>((B79-C5)/(1-C5))^3</f>
        <v>0.11675091992187525</v>
      </c>
      <c r="D79" s="1">
        <f t="shared" si="0"/>
        <v>0.11675091992187525</v>
      </c>
      <c r="E79" s="1">
        <f>((1-B79)^2.1)/((1-C5)^2)</f>
        <v>0.2390226036588533</v>
      </c>
      <c r="F79" s="2">
        <f t="shared" si="1"/>
        <v>0.2390226036588533</v>
      </c>
    </row>
    <row r="80" spans="2:6" ht="14.25" thickBot="1" thickTop="1">
      <c r="B80" s="1">
        <f t="shared" si="2"/>
        <v>0.6010000000000003</v>
      </c>
      <c r="C80" s="1">
        <f>((B80-C5)/(1-C5))^3</f>
        <v>0.12593984570312522</v>
      </c>
      <c r="D80" s="1">
        <f t="shared" si="0"/>
        <v>0.12593984570312522</v>
      </c>
      <c r="E80" s="1">
        <f>((1-B80)^2.1)/((1-C5)^2)</f>
        <v>0.22691494853528538</v>
      </c>
      <c r="F80" s="2">
        <f t="shared" si="1"/>
        <v>0.22691494853528538</v>
      </c>
    </row>
    <row r="81" spans="2:6" ht="14.25" thickBot="1" thickTop="1">
      <c r="B81" s="1">
        <f t="shared" si="2"/>
        <v>0.6110000000000003</v>
      </c>
      <c r="C81" s="1">
        <f>((B81-C5)/(1-C5))^3</f>
        <v>0.1355986933593753</v>
      </c>
      <c r="D81" s="1">
        <f t="shared" si="0"/>
        <v>0.1355986933593753</v>
      </c>
      <c r="E81" s="1">
        <f>((1-B81)^2.1)/((1-C5)^2)</f>
        <v>0.21513654452285152</v>
      </c>
      <c r="F81" s="2">
        <f t="shared" si="1"/>
        <v>0.21513654452285152</v>
      </c>
    </row>
    <row r="82" spans="2:6" ht="14.25" thickBot="1" thickTop="1">
      <c r="B82" s="1">
        <f t="shared" si="2"/>
        <v>0.6210000000000003</v>
      </c>
      <c r="C82" s="1">
        <f>((B82-C5)/(1-C5))^3</f>
        <v>0.14573918164062527</v>
      </c>
      <c r="D82" s="1">
        <f t="shared" si="0"/>
        <v>0.14573918164062527</v>
      </c>
      <c r="E82" s="1">
        <f>((1-B82)^2.1)/((1-C5)^2)</f>
        <v>0.20368655689308335</v>
      </c>
      <c r="F82" s="2">
        <f t="shared" si="1"/>
        <v>0.20368655689308335</v>
      </c>
    </row>
    <row r="83" spans="2:6" ht="14.25" thickBot="1" thickTop="1">
      <c r="B83" s="1">
        <f t="shared" si="2"/>
        <v>0.6310000000000003</v>
      </c>
      <c r="C83" s="1">
        <f>((B83-C5)/(1-C5))^3</f>
        <v>0.15637302929687535</v>
      </c>
      <c r="D83" s="1">
        <f t="shared" si="0"/>
        <v>0.15637302929687535</v>
      </c>
      <c r="E83" s="1">
        <f>((1-B83)^2.1)/((1-C5)^2)</f>
        <v>0.19256413137258788</v>
      </c>
      <c r="F83" s="2">
        <f t="shared" si="1"/>
        <v>0.19256413137258788</v>
      </c>
    </row>
    <row r="84" spans="2:6" ht="14.25" thickBot="1" thickTop="1">
      <c r="B84" s="1">
        <f t="shared" si="2"/>
        <v>0.6410000000000003</v>
      </c>
      <c r="C84" s="1">
        <f>((B84-C5)/(1-C5))^3</f>
        <v>0.16751195507812533</v>
      </c>
      <c r="D84" s="1">
        <f t="shared" si="0"/>
        <v>0.16751195507812533</v>
      </c>
      <c r="E84" s="1">
        <f>((1-B84)^2.1)/((1-C5)^2)</f>
        <v>0.18176839315093116</v>
      </c>
      <c r="F84" s="2">
        <f t="shared" si="1"/>
        <v>0.18176839315093116</v>
      </c>
    </row>
    <row r="85" spans="2:6" ht="14.25" thickBot="1" thickTop="1">
      <c r="B85" s="1">
        <f t="shared" si="2"/>
        <v>0.6510000000000004</v>
      </c>
      <c r="C85" s="1">
        <f>((B85-C5)/(1-C5))^3</f>
        <v>0.17916767773437542</v>
      </c>
      <c r="D85" s="1">
        <f aca="true" t="shared" si="3" ref="D85:D120">IF(C85&lt;0,0,C85)</f>
        <v>0.17916767773437542</v>
      </c>
      <c r="E85" s="1">
        <f>((1-B85)^2.1)/((1-C5)^2)</f>
        <v>0.1712984458095317</v>
      </c>
      <c r="F85" s="2">
        <f aca="true" t="shared" si="4" ref="F85:F120">IF(E85&gt;1,1,E85)</f>
        <v>0.1712984458095317</v>
      </c>
    </row>
    <row r="86" spans="2:6" ht="14.25" thickBot="1" thickTop="1">
      <c r="B86" s="1">
        <f aca="true" t="shared" si="5" ref="B86:B119">B85+0.01</f>
        <v>0.6610000000000004</v>
      </c>
      <c r="C86" s="1">
        <f>((B86-C5)/(1-C5))^3</f>
        <v>0.19135191601562537</v>
      </c>
      <c r="D86" s="1">
        <f t="shared" si="3"/>
        <v>0.19135191601562537</v>
      </c>
      <c r="E86" s="1">
        <f>((1-B86)^2.1)/((1-C5)^2)</f>
        <v>0.16115337016286374</v>
      </c>
      <c r="F86" s="2">
        <f t="shared" si="4"/>
        <v>0.16115337016286374</v>
      </c>
    </row>
    <row r="87" spans="2:6" ht="14.25" thickBot="1" thickTop="1">
      <c r="B87" s="1">
        <f t="shared" si="5"/>
        <v>0.6710000000000004</v>
      </c>
      <c r="C87" s="1">
        <f>((B87-C5)/(1-C5))^3</f>
        <v>0.20407638867187544</v>
      </c>
      <c r="D87" s="1">
        <f t="shared" si="3"/>
        <v>0.20407638867187544</v>
      </c>
      <c r="E87" s="1">
        <f>((1-B87)^2.1)/((1-C5)^2)</f>
        <v>0.1513322230020324</v>
      </c>
      <c r="F87" s="2">
        <f t="shared" si="4"/>
        <v>0.1513322230020324</v>
      </c>
    </row>
    <row r="88" spans="2:6" ht="14.25" thickBot="1" thickTop="1">
      <c r="B88" s="1">
        <f t="shared" si="5"/>
        <v>0.6810000000000004</v>
      </c>
      <c r="C88" s="1">
        <f>((B88-C5)/(1-C5))^3</f>
        <v>0.21735281445312543</v>
      </c>
      <c r="D88" s="1">
        <f t="shared" si="3"/>
        <v>0.21735281445312543</v>
      </c>
      <c r="E88" s="1">
        <f>((1-B88)^2.1)/((1-C5)^2)</f>
        <v>0.14183403572932807</v>
      </c>
      <c r="F88" s="2">
        <f t="shared" si="4"/>
        <v>0.14183403572932807</v>
      </c>
    </row>
    <row r="89" spans="2:6" ht="14.25" thickBot="1" thickTop="1">
      <c r="B89" s="1">
        <f t="shared" si="5"/>
        <v>0.6910000000000004</v>
      </c>
      <c r="C89" s="1">
        <f>((B89-C5)/(1-C5))^3</f>
        <v>0.2311929121093755</v>
      </c>
      <c r="D89" s="1">
        <f t="shared" si="3"/>
        <v>0.2311929121093755</v>
      </c>
      <c r="E89" s="1">
        <f>((1-B89)^2.1)/((1-C5)^2)</f>
        <v>0.13265781287064082</v>
      </c>
      <c r="F89" s="2">
        <f t="shared" si="4"/>
        <v>0.13265781287064082</v>
      </c>
    </row>
    <row r="90" spans="2:6" ht="14.25" thickBot="1" thickTop="1">
      <c r="B90" s="1">
        <f t="shared" si="5"/>
        <v>0.7010000000000004</v>
      </c>
      <c r="C90" s="1">
        <f>((B90-C5)/(1-C5))^3</f>
        <v>0.24560840039062548</v>
      </c>
      <c r="D90" s="1">
        <f t="shared" si="3"/>
        <v>0.24560840039062548</v>
      </c>
      <c r="E90" s="1">
        <f>((1-B90)^2.1)/((1-C5)^2)</f>
        <v>0.12380253045057048</v>
      </c>
      <c r="F90" s="2">
        <f t="shared" si="4"/>
        <v>0.12380253045057048</v>
      </c>
    </row>
    <row r="91" spans="2:6" ht="14.25" thickBot="1" thickTop="1">
      <c r="B91" s="1">
        <f t="shared" si="5"/>
        <v>0.7110000000000004</v>
      </c>
      <c r="C91" s="1">
        <f>((B91-C5)/(1-C5))^3</f>
        <v>0.26061099804687543</v>
      </c>
      <c r="D91" s="1">
        <f t="shared" si="3"/>
        <v>0.26061099804687543</v>
      </c>
      <c r="E91" s="1">
        <f>((1-B91)^2.1)/((1-C5)^2)</f>
        <v>0.11526713421262472</v>
      </c>
      <c r="F91" s="2">
        <f t="shared" si="4"/>
        <v>0.11526713421262472</v>
      </c>
    </row>
    <row r="92" spans="2:6" ht="14.25" thickBot="1" thickTop="1">
      <c r="B92" s="1">
        <f t="shared" si="5"/>
        <v>0.7210000000000004</v>
      </c>
      <c r="C92" s="1">
        <f>((B92-C5)/(1-C5))^3</f>
        <v>0.27621242382812555</v>
      </c>
      <c r="D92" s="1">
        <f t="shared" si="3"/>
        <v>0.27621242382812555</v>
      </c>
      <c r="E92" s="1">
        <f>((1-B92)^2.1)/((1-C5)^2)</f>
        <v>0.10705053766396186</v>
      </c>
      <c r="F92" s="2">
        <f t="shared" si="4"/>
        <v>0.10705053766396186</v>
      </c>
    </row>
    <row r="93" spans="2:6" ht="14.25" thickBot="1" thickTop="1">
      <c r="B93" s="1">
        <f t="shared" si="5"/>
        <v>0.7310000000000004</v>
      </c>
      <c r="C93" s="1">
        <f>((B93-C5)/(1-C5))^3</f>
        <v>0.2924243964843755</v>
      </c>
      <c r="D93" s="1">
        <f t="shared" si="3"/>
        <v>0.2924243964843755</v>
      </c>
      <c r="E93" s="1">
        <f>((1-B93)^2.1)/((1-C5)^2)</f>
        <v>0.09915161992059109</v>
      </c>
      <c r="F93" s="2">
        <f t="shared" si="4"/>
        <v>0.09915161992059109</v>
      </c>
    </row>
    <row r="94" spans="2:6" ht="14.25" thickBot="1" thickTop="1">
      <c r="B94" s="1">
        <f t="shared" si="5"/>
        <v>0.7410000000000004</v>
      </c>
      <c r="C94" s="1">
        <f>((B94-C5)/(1-C5))^3</f>
        <v>0.30925863476562565</v>
      </c>
      <c r="D94" s="1">
        <f t="shared" si="3"/>
        <v>0.30925863476562565</v>
      </c>
      <c r="E94" s="1">
        <f>((1-B94)^2.1)/((1-C5)^2)</f>
        <v>0.09156922332463463</v>
      </c>
      <c r="F94" s="2">
        <f t="shared" si="4"/>
        <v>0.09156922332463463</v>
      </c>
    </row>
    <row r="95" spans="2:6" ht="14.25" thickBot="1" thickTop="1">
      <c r="B95" s="1">
        <f t="shared" si="5"/>
        <v>0.7510000000000004</v>
      </c>
      <c r="C95" s="1">
        <f>((B95-C5)/(1-C5))^3</f>
        <v>0.3267268574218756</v>
      </c>
      <c r="D95" s="1">
        <f t="shared" si="3"/>
        <v>0.3267268574218756</v>
      </c>
      <c r="E95" s="1">
        <f>((1-B95)^2.1)/((1-C5)^2)</f>
        <v>0.08430215079998758</v>
      </c>
      <c r="F95" s="2">
        <f t="shared" si="4"/>
        <v>0.08430215079998758</v>
      </c>
    </row>
    <row r="96" spans="2:6" ht="14.25" thickBot="1" thickTop="1">
      <c r="B96" s="1">
        <f t="shared" si="5"/>
        <v>0.7610000000000005</v>
      </c>
      <c r="C96" s="1">
        <f>((B96-C5)/(1-C5))^3</f>
        <v>0.3448407832031257</v>
      </c>
      <c r="D96" s="1">
        <f t="shared" si="3"/>
        <v>0.3448407832031257</v>
      </c>
      <c r="E96" s="1">
        <f>((1-B96)^2.1)/((1-C5)^2)</f>
        <v>0.0773491629062119</v>
      </c>
      <c r="F96" s="2">
        <f t="shared" si="4"/>
        <v>0.0773491629062119</v>
      </c>
    </row>
    <row r="97" spans="2:6" ht="14.25" thickBot="1" thickTop="1">
      <c r="B97" s="1">
        <f t="shared" si="5"/>
        <v>0.7710000000000005</v>
      </c>
      <c r="C97" s="1">
        <f>((B97-C5)/(1-C5))^3</f>
        <v>0.36361213085937566</v>
      </c>
      <c r="D97" s="1">
        <f t="shared" si="3"/>
        <v>0.36361213085937566</v>
      </c>
      <c r="E97" s="1">
        <f>((1-B97)^2.1)/((1-C5)^2)</f>
        <v>0.0707089745424361</v>
      </c>
      <c r="F97" s="2">
        <f t="shared" si="4"/>
        <v>0.0707089745424361</v>
      </c>
    </row>
    <row r="98" spans="2:6" ht="14.25" thickBot="1" thickTop="1">
      <c r="B98" s="1">
        <f t="shared" si="5"/>
        <v>0.7810000000000005</v>
      </c>
      <c r="C98" s="1">
        <f>((B98-C5)/(1-C5))^3</f>
        <v>0.38305261914062577</v>
      </c>
      <c r="D98" s="1">
        <f t="shared" si="3"/>
        <v>0.38305261914062577</v>
      </c>
      <c r="E98" s="1">
        <f>((1-B98)^2.1)/((1-C5)^2)</f>
        <v>0.06438025124292865</v>
      </c>
      <c r="F98" s="2">
        <f t="shared" si="4"/>
        <v>0.06438025124292865</v>
      </c>
    </row>
    <row r="99" spans="2:6" ht="14.25" thickBot="1" thickTop="1">
      <c r="B99" s="1">
        <f t="shared" si="5"/>
        <v>0.7910000000000005</v>
      </c>
      <c r="C99" s="1">
        <f>((B99-C5)/(1-C5))^3</f>
        <v>0.4031739667968757</v>
      </c>
      <c r="D99" s="1">
        <f t="shared" si="3"/>
        <v>0.4031739667968757</v>
      </c>
      <c r="E99" s="1">
        <f>((1-B99)^2.1)/((1-C5)^2)</f>
        <v>0.05836160499324434</v>
      </c>
      <c r="F99" s="2">
        <f t="shared" si="4"/>
        <v>0.05836160499324434</v>
      </c>
    </row>
    <row r="100" spans="2:6" ht="14.25" thickBot="1" thickTop="1">
      <c r="B100" s="1">
        <f t="shared" si="5"/>
        <v>0.8010000000000005</v>
      </c>
      <c r="C100" s="1">
        <f>((B100-C5)/(1-C5))^3</f>
        <v>0.4239878925781259</v>
      </c>
      <c r="D100" s="1">
        <f t="shared" si="3"/>
        <v>0.4239878925781259</v>
      </c>
      <c r="E100" s="1">
        <f>((1-B100)^2.1)/((1-C5)^2)</f>
        <v>0.05265158947955518</v>
      </c>
      <c r="F100" s="2">
        <f t="shared" si="4"/>
        <v>0.05265158947955518</v>
      </c>
    </row>
    <row r="101" spans="2:6" ht="14.25" thickBot="1" thickTop="1">
      <c r="B101" s="1">
        <f t="shared" si="5"/>
        <v>0.8110000000000005</v>
      </c>
      <c r="C101" s="1">
        <f>((B101-C5)/(1-C5))^3</f>
        <v>0.44550611523437583</v>
      </c>
      <c r="D101" s="1">
        <f t="shared" si="3"/>
        <v>0.44550611523437583</v>
      </c>
      <c r="E101" s="1">
        <f>((1-B101)^2.1)/((1-C5)^2)</f>
        <v>0.04724869466276678</v>
      </c>
      <c r="F101" s="2">
        <f t="shared" si="4"/>
        <v>0.04724869466276678</v>
      </c>
    </row>
    <row r="102" spans="2:6" ht="14.25" thickBot="1" thickTop="1">
      <c r="B102" s="1">
        <f t="shared" si="5"/>
        <v>0.8210000000000005</v>
      </c>
      <c r="C102" s="1">
        <f>((B102-C5)/(1-C5))^3</f>
        <v>0.467740353515626</v>
      </c>
      <c r="D102" s="1">
        <f t="shared" si="3"/>
        <v>0.467740353515626</v>
      </c>
      <c r="E102" s="1">
        <f>((1-B102)^2.1)/((1-C5)^2)</f>
        <v>0.04215134054161466</v>
      </c>
      <c r="F102" s="2">
        <f t="shared" si="4"/>
        <v>0.04215134054161466</v>
      </c>
    </row>
    <row r="103" spans="2:6" ht="14.25" thickBot="1" thickTop="1">
      <c r="B103" s="1">
        <f t="shared" si="5"/>
        <v>0.8310000000000005</v>
      </c>
      <c r="C103" s="1">
        <f>((B103-C5)/(1-C5))^3</f>
        <v>0.4907023261718759</v>
      </c>
      <c r="D103" s="1">
        <f t="shared" si="3"/>
        <v>0.4907023261718759</v>
      </c>
      <c r="E103" s="1">
        <f>((1-B103)^2.1)/((1-C5)^2)</f>
        <v>0.037357869932723484</v>
      </c>
      <c r="F103" s="2">
        <f t="shared" si="4"/>
        <v>0.037357869932723484</v>
      </c>
    </row>
    <row r="104" spans="2:6" ht="14.25" thickBot="1" thickTop="1">
      <c r="B104" s="1">
        <f t="shared" si="5"/>
        <v>0.8410000000000005</v>
      </c>
      <c r="C104" s="1">
        <f>((B104-C5)/(1-C5))^3</f>
        <v>0.5144037519531262</v>
      </c>
      <c r="D104" s="1">
        <f t="shared" si="3"/>
        <v>0.5144037519531262</v>
      </c>
      <c r="E104" s="1">
        <f>((1-B104)^2.1)/((1-C5)^2)</f>
        <v>0.032866540047093454</v>
      </c>
      <c r="F104" s="2">
        <f t="shared" si="4"/>
        <v>0.032866540047093454</v>
      </c>
    </row>
    <row r="105" spans="2:6" ht="14.25" thickBot="1" thickTop="1">
      <c r="B105" s="1">
        <f t="shared" si="5"/>
        <v>0.8510000000000005</v>
      </c>
      <c r="C105" s="1">
        <f>((B105-C5)/(1-C5))^3</f>
        <v>0.538856349609376</v>
      </c>
      <c r="D105" s="1">
        <f t="shared" si="3"/>
        <v>0.538856349609376</v>
      </c>
      <c r="E105" s="1">
        <f>((1-B105)^2.1)/((1-C5)^2)</f>
        <v>0.028675512576459946</v>
      </c>
      <c r="F105" s="2">
        <f t="shared" si="4"/>
        <v>0.028675512576459946</v>
      </c>
    </row>
    <row r="106" spans="2:6" ht="14.25" thickBot="1" thickTop="1">
      <c r="B106" s="1">
        <f t="shared" si="5"/>
        <v>0.8610000000000005</v>
      </c>
      <c r="C106" s="1">
        <f>((B106-C5)/(1-C5))^3</f>
        <v>0.5640718378906262</v>
      </c>
      <c r="D106" s="1">
        <f t="shared" si="3"/>
        <v>0.5640718378906262</v>
      </c>
      <c r="E106" s="1">
        <f>((1-B106)^2.1)/((1-C5)^2)</f>
        <v>0.024782841911582035</v>
      </c>
      <c r="F106" s="2">
        <f t="shared" si="4"/>
        <v>0.024782841911582035</v>
      </c>
    </row>
    <row r="107" spans="2:6" ht="14.25" thickBot="1" thickTop="1">
      <c r="B107" s="1">
        <f t="shared" si="5"/>
        <v>0.8710000000000006</v>
      </c>
      <c r="C107" s="1">
        <f>((B107-C5)/(1-C5))^3</f>
        <v>0.5900619355468761</v>
      </c>
      <c r="D107" s="1">
        <f t="shared" si="3"/>
        <v>0.5900619355468761</v>
      </c>
      <c r="E107" s="1">
        <f>((1-B107)^2.1)/((1-C5)^2)</f>
        <v>0.0211864609855382</v>
      </c>
      <c r="F107" s="2">
        <f t="shared" si="4"/>
        <v>0.0211864609855382</v>
      </c>
    </row>
    <row r="108" spans="2:6" ht="14.25" thickBot="1" thickTop="1">
      <c r="B108" s="1">
        <f t="shared" si="5"/>
        <v>0.8810000000000006</v>
      </c>
      <c r="C108" s="1">
        <f>((B108-C5)/(1-C5))^3</f>
        <v>0.6168383613281263</v>
      </c>
      <c r="D108" s="1">
        <f t="shared" si="3"/>
        <v>0.6168383613281263</v>
      </c>
      <c r="E108" s="1">
        <f>((1-B108)^2.1)/((1-C5)^2)</f>
        <v>0.01788416404908443</v>
      </c>
      <c r="F108" s="2">
        <f t="shared" si="4"/>
        <v>0.01788416404908443</v>
      </c>
    </row>
    <row r="109" spans="2:6" ht="14.25" thickBot="1" thickTop="1">
      <c r="B109" s="1">
        <f t="shared" si="5"/>
        <v>0.8910000000000006</v>
      </c>
      <c r="C109" s="1">
        <f>((B109-C5)/(1-C5))^3</f>
        <v>0.6444128339843763</v>
      </c>
      <c r="D109" s="1">
        <f t="shared" si="3"/>
        <v>0.6444128339843763</v>
      </c>
      <c r="E109" s="1">
        <f>((1-B109)^2.1)/((1-C5)^2)</f>
        <v>0.01487358541010572</v>
      </c>
      <c r="F109" s="2">
        <f t="shared" si="4"/>
        <v>0.01487358541010572</v>
      </c>
    </row>
    <row r="110" spans="2:6" ht="14.25" thickBot="1" thickTop="1">
      <c r="B110" s="1">
        <f t="shared" si="5"/>
        <v>0.9010000000000006</v>
      </c>
      <c r="C110" s="1">
        <f>((B110-C5)/(1-C5))^3</f>
        <v>0.6727970722656266</v>
      </c>
      <c r="D110" s="1">
        <f t="shared" si="3"/>
        <v>0.6727970722656266</v>
      </c>
      <c r="E110" s="1">
        <f>((1-B110)^2.1)/((1-C5)^2)</f>
        <v>0.012152172750866632</v>
      </c>
      <c r="F110" s="2">
        <f t="shared" si="4"/>
        <v>0.012152172750866632</v>
      </c>
    </row>
    <row r="111" spans="2:6" ht="14.25" thickBot="1" thickTop="1">
      <c r="B111" s="1">
        <f t="shared" si="5"/>
        <v>0.9110000000000006</v>
      </c>
      <c r="C111" s="1">
        <f>((B111-C5)/(1-C5))^3</f>
        <v>0.7020027949218764</v>
      </c>
      <c r="D111" s="1">
        <f t="shared" si="3"/>
        <v>0.7020027949218764</v>
      </c>
      <c r="E111" s="1">
        <f>((1-B111)^2.1)/((1-C5)^2)</f>
        <v>0.009717152979124767</v>
      </c>
      <c r="F111" s="2">
        <f t="shared" si="4"/>
        <v>0.009717152979124767</v>
      </c>
    </row>
    <row r="112" spans="2:6" ht="14.25" thickBot="1" thickTop="1">
      <c r="B112" s="1">
        <f t="shared" si="5"/>
        <v>0.9210000000000006</v>
      </c>
      <c r="C112" s="1">
        <f>((B112-C5)/(1-C5))^3</f>
        <v>0.7320417207031266</v>
      </c>
      <c r="D112" s="1">
        <f t="shared" si="3"/>
        <v>0.7320417207031266</v>
      </c>
      <c r="E112" s="1">
        <f>((1-B112)^2.1)/((1-C5)^2)</f>
        <v>0.007565487494384918</v>
      </c>
      <c r="F112" s="2">
        <f t="shared" si="4"/>
        <v>0.007565487494384918</v>
      </c>
    </row>
    <row r="113" spans="2:6" ht="14.25" thickBot="1" thickTop="1">
      <c r="B113" s="1">
        <f t="shared" si="5"/>
        <v>0.9310000000000006</v>
      </c>
      <c r="C113" s="1">
        <f>((B113-C5)/(1-C5))^3</f>
        <v>0.7629255683593765</v>
      </c>
      <c r="D113" s="1">
        <f t="shared" si="3"/>
        <v>0.7629255683593765</v>
      </c>
      <c r="E113" s="1">
        <f>((1-B113)^2.1)/((1-C5)^2)</f>
        <v>0.0056938119106221185</v>
      </c>
      <c r="F113" s="2">
        <f t="shared" si="4"/>
        <v>0.0056938119106221185</v>
      </c>
    </row>
    <row r="114" spans="2:6" ht="14.25" thickBot="1" thickTop="1">
      <c r="B114" s="1">
        <f t="shared" si="5"/>
        <v>0.9410000000000006</v>
      </c>
      <c r="C114" s="1">
        <f>((B114-C5)/(1-C5))^3</f>
        <v>0.7946660566406268</v>
      </c>
      <c r="D114" s="1">
        <f t="shared" si="3"/>
        <v>0.7946660566406268</v>
      </c>
      <c r="E114" s="1">
        <f>((1-B114)^2.1)/((1-C5)^2)</f>
        <v>0.00409835194370238</v>
      </c>
      <c r="F114" s="2">
        <f t="shared" si="4"/>
        <v>0.00409835194370238</v>
      </c>
    </row>
    <row r="115" spans="2:6" ht="14.25" thickBot="1" thickTop="1">
      <c r="B115" s="1">
        <f t="shared" si="5"/>
        <v>0.9510000000000006</v>
      </c>
      <c r="C115" s="1">
        <f>((B115-C5)/(1-C5))^3</f>
        <v>0.8272749042968768</v>
      </c>
      <c r="D115" s="1">
        <f t="shared" si="3"/>
        <v>0.8272749042968768</v>
      </c>
      <c r="E115" s="1">
        <f>((1-B115)^2.1)/((1-C5)^2)</f>
        <v>0.0027748006916227274</v>
      </c>
      <c r="F115" s="2">
        <f t="shared" si="4"/>
        <v>0.0027748006916227274</v>
      </c>
    </row>
    <row r="116" spans="2:6" ht="14.25" thickBot="1" thickTop="1">
      <c r="B116" s="1">
        <f t="shared" si="5"/>
        <v>0.9610000000000006</v>
      </c>
      <c r="C116" s="1">
        <f>((B116-C5)/(1-C5))^3</f>
        <v>0.860763830078127</v>
      </c>
      <c r="D116" s="1">
        <f t="shared" si="3"/>
        <v>0.860763830078127</v>
      </c>
      <c r="E116" s="1">
        <f>((1-B116)^2.1)/((1-C5)^2)</f>
        <v>0.001718128732944895</v>
      </c>
      <c r="F116" s="2">
        <f t="shared" si="4"/>
        <v>0.001718128732944895</v>
      </c>
    </row>
    <row r="117" spans="2:6" ht="14.25" thickBot="1" thickTop="1">
      <c r="B117" s="1">
        <f t="shared" si="5"/>
        <v>0.9710000000000006</v>
      </c>
      <c r="C117" s="1">
        <f>((B117-C5)/(1-C5))^3</f>
        <v>0.8951445527343769</v>
      </c>
      <c r="D117" s="1">
        <f t="shared" si="3"/>
        <v>0.8951445527343769</v>
      </c>
      <c r="E117" s="1">
        <f>((1-B117)^2.1)/((1-C5)^2)</f>
        <v>0.0009222651999349844</v>
      </c>
      <c r="F117" s="2">
        <f t="shared" si="4"/>
        <v>0.0009222651999349844</v>
      </c>
    </row>
    <row r="118" spans="2:6" ht="14.25" thickBot="1" thickTop="1">
      <c r="B118" s="1">
        <f t="shared" si="5"/>
        <v>0.9810000000000006</v>
      </c>
      <c r="C118" s="1">
        <f>((B118-C5)/(1-C5))^3</f>
        <v>0.930428791015627</v>
      </c>
      <c r="D118" s="1">
        <f t="shared" si="3"/>
        <v>0.930428791015627</v>
      </c>
      <c r="E118" s="1">
        <f>((1-B118)^2.1)/((1-C5)^2)</f>
        <v>0.0003794919676426442</v>
      </c>
      <c r="F118" s="2">
        <f t="shared" si="4"/>
        <v>0.0003794919676426442</v>
      </c>
    </row>
    <row r="119" spans="2:6" ht="14.25" thickBot="1" thickTop="1">
      <c r="B119" s="1">
        <f t="shared" si="5"/>
        <v>0.9910000000000007</v>
      </c>
      <c r="C119" s="1">
        <f>((B119-C5)/(1-C5))^3</f>
        <v>0.966628263671877</v>
      </c>
      <c r="D119" s="1">
        <f t="shared" si="3"/>
        <v>0.966628263671877</v>
      </c>
      <c r="E119" s="1">
        <f>((1-B119)^2.1)/((1-C5)^2)</f>
        <v>7.901859362663493E-05</v>
      </c>
      <c r="F119" s="2">
        <f t="shared" si="4"/>
        <v>7.901859362663493E-05</v>
      </c>
    </row>
    <row r="120" spans="2:6" ht="14.25" thickBot="1" thickTop="1">
      <c r="B120" s="1">
        <v>0.999</v>
      </c>
      <c r="C120" s="1">
        <f>((B120-C5)/(1-C5))^3</f>
        <v>0.9962546855468748</v>
      </c>
      <c r="D120" s="1">
        <f t="shared" si="3"/>
        <v>0.9962546855468748</v>
      </c>
      <c r="E120" s="1">
        <f>((1-B120)^2.1)/((1-C5)^2)</f>
        <v>7.831050525426139E-07</v>
      </c>
      <c r="F120" s="2">
        <f t="shared" si="4"/>
        <v>7.831050525426139E-07</v>
      </c>
    </row>
    <row r="121" ht="13.5" thickTop="1"/>
  </sheetData>
  <sheetProtection password="C920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NIS-Naftagas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xzy</dc:creator>
  <cp:keywords/>
  <dc:description/>
  <cp:lastModifiedBy>xzy</cp:lastModifiedBy>
  <dcterms:created xsi:type="dcterms:W3CDTF">2004-04-23T07:27:54Z</dcterms:created>
  <dcterms:modified xsi:type="dcterms:W3CDTF">2004-05-05T08:58:36Z</dcterms:modified>
  <cp:category/>
  <cp:version/>
  <cp:contentType/>
  <cp:contentStatus/>
</cp:coreProperties>
</file>